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niadacjp.sharepoint.com/sites/grp-jjosei1/2023/50_公募検討等/2024年度公募に向けて/公募準備/"/>
    </mc:Choice>
  </mc:AlternateContent>
  <xr:revisionPtr revIDLastSave="2393" documentId="8_{DE357226-E7DF-493A-94E7-907C227644C3}" xr6:coauthVersionLast="47" xr6:coauthVersionMax="47" xr10:uidLastSave="{8B371ED4-2D00-4636-8709-6A70477B55B0}"/>
  <bookViews>
    <workbookView xWindow="-120" yWindow="-120" windowWidth="29040" windowHeight="16440" xr2:uid="{00000000-000D-0000-FFFF-FFFF00000000}"/>
  </bookViews>
  <sheets>
    <sheet name="フェーズ２算定用" sheetId="7" r:id="rId1"/>
    <sheet name="【削除しないでください】" sheetId="8" state="hidden" r:id="rId2"/>
  </sheets>
  <definedNames>
    <definedName name="_AMO_XmlVersion" hidden="1">"'1'"</definedName>
    <definedName name="_C1法学" localSheetId="0">#REF!</definedName>
    <definedName name="_C1法学">#REF!</definedName>
    <definedName name="_C2商学" localSheetId="0">#REF!</definedName>
    <definedName name="_C2商学">#REF!</definedName>
    <definedName name="_C3社会" localSheetId="0">#REF!</definedName>
    <definedName name="_C3社会">#REF!</definedName>
    <definedName name="_R9その" localSheetId="0">#REF!</definedName>
    <definedName name="_R9その">#REF!</definedName>
    <definedName name="A1文学" localSheetId="0">#REF!</definedName>
    <definedName name="A1文学">#REF!</definedName>
    <definedName name="A2史学" localSheetId="0">#REF!</definedName>
    <definedName name="A2史学">#REF!</definedName>
    <definedName name="A3哲学">#REF!</definedName>
    <definedName name="B9その">#REF!</definedName>
    <definedName name="D9その">#REF!</definedName>
    <definedName name="E1数学">#REF!</definedName>
    <definedName name="E2物理">#REF!</definedName>
    <definedName name="E3化学">#REF!</definedName>
    <definedName name="E4生物">#REF!</definedName>
    <definedName name="E5地学">#REF!</definedName>
    <definedName name="F9その">#REF!</definedName>
    <definedName name="G1機械">#REF!</definedName>
    <definedName name="G2電気">#REF!</definedName>
    <definedName name="G3土木">#REF!</definedName>
    <definedName name="G4応用">#REF!</definedName>
    <definedName name="G5応用">#REF!</definedName>
    <definedName name="G6原子">#REF!</definedName>
    <definedName name="G7鉱山">#REF!</definedName>
    <definedName name="G8金属">#REF!</definedName>
    <definedName name="H1繊維">#REF!</definedName>
    <definedName name="H2船舶">#REF!</definedName>
    <definedName name="H3航空">#REF!</definedName>
    <definedName name="H4経営">#REF!</definedName>
    <definedName name="H5工芸">#REF!</definedName>
    <definedName name="J9その">#REF!</definedName>
    <definedName name="K1農学">#REF!</definedName>
    <definedName name="K2農芸">#REF!</definedName>
    <definedName name="K3農業">#REF!</definedName>
    <definedName name="K4農業">#REF!</definedName>
    <definedName name="K5林学">#REF!</definedName>
    <definedName name="K6林産">#REF!</definedName>
    <definedName name="K7獣医">#REF!</definedName>
    <definedName name="K8水産">#REF!</definedName>
    <definedName name="L9その">#REF!</definedName>
    <definedName name="M2医学">#REF!</definedName>
    <definedName name="M4歯学">#REF!</definedName>
    <definedName name="M5薬学">#REF!</definedName>
    <definedName name="M6看護">#REF!</definedName>
    <definedName name="O9その">#REF!</definedName>
    <definedName name="P1商船">#REF!</definedName>
    <definedName name="_xlnm.Print_Area" localSheetId="0">フェーズ２算定用!$A$1:$J$34</definedName>
    <definedName name="_xlnm.Print_Area">#REF!</definedName>
    <definedName name="Q1家政" localSheetId="0">#REF!</definedName>
    <definedName name="Q1家政">#REF!</definedName>
    <definedName name="Q2食物" localSheetId="0">#REF!</definedName>
    <definedName name="Q2食物">#REF!</definedName>
    <definedName name="Q3被服" localSheetId="0">#REF!</definedName>
    <definedName name="Q3被服">#REF!</definedName>
    <definedName name="Q4住居">#REF!</definedName>
    <definedName name="Q5児童">#REF!</definedName>
    <definedName name="S1教育">#REF!</definedName>
    <definedName name="S2小学">#REF!</definedName>
    <definedName name="S4中学">#REF!</definedName>
    <definedName name="S5高等">#REF!</definedName>
    <definedName name="S6特別">#REF!</definedName>
    <definedName name="S7盲学">#REF!</definedName>
    <definedName name="S8聾学">#REF!</definedName>
    <definedName name="S9中等">#REF!</definedName>
    <definedName name="SASMain_MASTER_MST00300">#REF!</definedName>
    <definedName name="T1養護">#REF!</definedName>
    <definedName name="T2幼稚">#REF!</definedName>
    <definedName name="T3体育">#REF!</definedName>
    <definedName name="T5障害">#REF!</definedName>
    <definedName name="T6特別">#REF!</definedName>
    <definedName name="U9その">#REF!</definedName>
    <definedName name="V1美術">#REF!</definedName>
    <definedName name="V2デザ">#REF!</definedName>
    <definedName name="V3音楽">#REF!</definedName>
    <definedName name="W9その">#REF!</definedName>
    <definedName name="X1教養">#REF!</definedName>
    <definedName name="X2総合">#REF!</definedName>
    <definedName name="X3教養">#REF!</definedName>
    <definedName name="X4教養">#REF!</definedName>
    <definedName name="X5教養">#REF!</definedName>
    <definedName name="X6人文">#REF!</definedName>
    <definedName name="X7国際">#REF!</definedName>
    <definedName name="X8人間">#REF!</definedName>
    <definedName name="X9その">#REF!</definedName>
    <definedName name="その他">#REF!</definedName>
    <definedName name="マスタ2013">#REF!</definedName>
    <definedName name="家政">#REF!</definedName>
    <definedName name="学校マスタ">#REF!</definedName>
    <definedName name="教育">#REF!</definedName>
    <definedName name="芸術">#REF!</definedName>
    <definedName name="工学">#REF!</definedName>
    <definedName name="社会科学">#REF!</definedName>
    <definedName name="商船">#REF!</definedName>
    <definedName name="人文科学">#REF!</definedName>
    <definedName name="大分類">#REF!</definedName>
    <definedName name="都道府県">#REF!</definedName>
    <definedName name="農学">#REF!</definedName>
    <definedName name="保健">#REF!</definedName>
    <definedName name="理学">#REF!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7" l="1"/>
  <c r="C32" i="7"/>
  <c r="C31" i="7"/>
  <c r="C19" i="7" l="1"/>
  <c r="C24" i="7"/>
  <c r="F18" i="7"/>
  <c r="I21" i="7" s="1"/>
  <c r="E14" i="7"/>
  <c r="C25" i="7"/>
  <c r="E8" i="7" l="1"/>
  <c r="I22" i="7"/>
  <c r="I24" i="7" s="1"/>
  <c r="I31" i="7" s="1"/>
  <c r="I25" i="7" l="1"/>
  <c r="I32" i="7" s="1"/>
  <c r="E13" i="7" l="1"/>
  <c r="E15" i="7" s="1"/>
  <c r="E7" i="7"/>
  <c r="E9" i="7" l="1"/>
  <c r="C20" i="7" l="1"/>
  <c r="C22" i="7" s="1"/>
  <c r="C21" i="7"/>
  <c r="C23" i="7"/>
  <c r="I26" i="7" l="1"/>
  <c r="C26" i="7"/>
  <c r="I27" i="7"/>
  <c r="C27" i="7"/>
</calcChain>
</file>

<file path=xl/sharedStrings.xml><?xml version="1.0" encoding="utf-8"?>
<sst xmlns="http://schemas.openxmlformats.org/spreadsheetml/2006/main" count="52" uniqueCount="50">
  <si>
    <t>　</t>
    <phoneticPr fontId="1"/>
  </si>
  <si>
    <t>1.入学定員の増加数</t>
    <rPh sb="2" eb="4">
      <t>ニュウガク</t>
    </rPh>
    <rPh sb="4" eb="6">
      <t>テイイン</t>
    </rPh>
    <rPh sb="7" eb="10">
      <t>ゾウカスウ</t>
    </rPh>
    <phoneticPr fontId="4"/>
  </si>
  <si>
    <t>2.収容定員の増加数</t>
    <phoneticPr fontId="1"/>
  </si>
  <si>
    <t>3.設置等に伴う他学部等の入学定員の減少数</t>
    <rPh sb="2" eb="4">
      <t>セッチ</t>
    </rPh>
    <rPh sb="4" eb="5">
      <t>トウ</t>
    </rPh>
    <rPh sb="6" eb="7">
      <t>トモナ</t>
    </rPh>
    <rPh sb="8" eb="11">
      <t>タガクブ</t>
    </rPh>
    <rPh sb="11" eb="12">
      <t>トウ</t>
    </rPh>
    <rPh sb="13" eb="15">
      <t>ニュウガク</t>
    </rPh>
    <rPh sb="15" eb="17">
      <t>テイイン</t>
    </rPh>
    <rPh sb="18" eb="21">
      <t>ゲンショウスウ</t>
    </rPh>
    <phoneticPr fontId="4"/>
  </si>
  <si>
    <t>4.設置等に伴う他学部等の収容定員の減少数</t>
    <rPh sb="2" eb="4">
      <t>セッチ</t>
    </rPh>
    <rPh sb="4" eb="5">
      <t>トウ</t>
    </rPh>
    <rPh sb="6" eb="7">
      <t>トモナ</t>
    </rPh>
    <rPh sb="8" eb="11">
      <t>タガクブ</t>
    </rPh>
    <rPh sb="11" eb="12">
      <t>トウ</t>
    </rPh>
    <rPh sb="13" eb="15">
      <t>シュウヨウ</t>
    </rPh>
    <rPh sb="15" eb="17">
      <t>テイイン</t>
    </rPh>
    <rPh sb="18" eb="21">
      <t>ゲンショウスウ</t>
    </rPh>
    <phoneticPr fontId="4"/>
  </si>
  <si>
    <t>5.理・工・農学分野の学位を授与できる学部等の収容定員の増加数</t>
    <rPh sb="2" eb="3">
      <t>リ</t>
    </rPh>
    <rPh sb="4" eb="5">
      <t>コウ</t>
    </rPh>
    <rPh sb="6" eb="7">
      <t>ノウ</t>
    </rPh>
    <rPh sb="7" eb="8">
      <t>ガク</t>
    </rPh>
    <rPh sb="8" eb="10">
      <t>ブンヤ</t>
    </rPh>
    <rPh sb="11" eb="13">
      <t>ガクイ</t>
    </rPh>
    <rPh sb="14" eb="16">
      <t>ジュヨ</t>
    </rPh>
    <rPh sb="19" eb="21">
      <t>ガクブ</t>
    </rPh>
    <rPh sb="21" eb="22">
      <t>トウ</t>
    </rPh>
    <rPh sb="23" eb="25">
      <t>シュウヨウ</t>
    </rPh>
    <rPh sb="25" eb="27">
      <t>テイイン</t>
    </rPh>
    <rPh sb="28" eb="31">
      <t>ゾウカスウ</t>
    </rPh>
    <phoneticPr fontId="4"/>
  </si>
  <si>
    <t>6.収容定員増減の合計（絶対値）</t>
    <rPh sb="2" eb="6">
      <t>シュウヨウテイイン</t>
    </rPh>
    <rPh sb="6" eb="8">
      <t>ゾウゲン</t>
    </rPh>
    <rPh sb="9" eb="11">
      <t>ゴウケイ</t>
    </rPh>
    <rPh sb="12" eb="15">
      <t>ゼッタイチ</t>
    </rPh>
    <phoneticPr fontId="4"/>
  </si>
  <si>
    <t>①事業費上限額基準目安</t>
    <phoneticPr fontId="1"/>
  </si>
  <si>
    <t>※定員減を行う機関の総収容定員充足率が90％を下回る場合</t>
    <rPh sb="1" eb="4">
      <t>テイインゲン</t>
    </rPh>
    <rPh sb="5" eb="6">
      <t>オコナ</t>
    </rPh>
    <rPh sb="7" eb="9">
      <t>キカン</t>
    </rPh>
    <rPh sb="10" eb="18">
      <t>ソウシュウヨウテイインジュウソクリツ</t>
    </rPh>
    <rPh sb="23" eb="25">
      <t>シタマワ</t>
    </rPh>
    <rPh sb="26" eb="28">
      <t>バアイ</t>
    </rPh>
    <phoneticPr fontId="4"/>
  </si>
  <si>
    <t>ⅰ.定員減を行う機関の標準修業年限</t>
    <rPh sb="2" eb="5">
      <t>テイインゲン</t>
    </rPh>
    <rPh sb="6" eb="7">
      <t>オコナ</t>
    </rPh>
    <rPh sb="8" eb="10">
      <t>キカン</t>
    </rPh>
    <rPh sb="11" eb="17">
      <t>ヒョウジュンシュウギョウネンゲン</t>
    </rPh>
    <phoneticPr fontId="1"/>
  </si>
  <si>
    <t>ⅲ.助成率算定に用いる入学定員の減少数</t>
    <rPh sb="2" eb="5">
      <t>ジョセイリツ</t>
    </rPh>
    <rPh sb="5" eb="7">
      <t>サンテイ</t>
    </rPh>
    <rPh sb="8" eb="9">
      <t>モチ</t>
    </rPh>
    <rPh sb="11" eb="13">
      <t>ニュウガク</t>
    </rPh>
    <rPh sb="13" eb="15">
      <t>テイイン</t>
    </rPh>
    <rPh sb="16" eb="18">
      <t>ゲンショウ</t>
    </rPh>
    <rPh sb="18" eb="19">
      <t>スウ</t>
    </rPh>
    <phoneticPr fontId="1"/>
  </si>
  <si>
    <t>8.大学全体の在籍者数</t>
    <rPh sb="2" eb="6">
      <t>ダイガクゼンタイ</t>
    </rPh>
    <rPh sb="7" eb="10">
      <t>ザイセキシャ</t>
    </rPh>
    <rPh sb="10" eb="11">
      <t>スウ</t>
    </rPh>
    <phoneticPr fontId="1"/>
  </si>
  <si>
    <t>←定員減を行う機関の総収容定員充足率</t>
    <rPh sb="1" eb="4">
      <t>テイインゲン</t>
    </rPh>
    <rPh sb="5" eb="6">
      <t>オコナ</t>
    </rPh>
    <rPh sb="7" eb="9">
      <t>キカン</t>
    </rPh>
    <rPh sb="10" eb="11">
      <t>ソウ</t>
    </rPh>
    <rPh sb="11" eb="13">
      <t>シュウヨウ</t>
    </rPh>
    <rPh sb="13" eb="15">
      <t>テイイン</t>
    </rPh>
    <rPh sb="15" eb="17">
      <t>ジュウソク</t>
    </rPh>
    <rPh sb="17" eb="18">
      <t>リツ</t>
    </rPh>
    <phoneticPr fontId="1"/>
  </si>
  <si>
    <t>フェーズ２助成金の額の試算（参考情報）</t>
    <rPh sb="5" eb="8">
      <t>ジョセイキン</t>
    </rPh>
    <rPh sb="9" eb="10">
      <t>ガク</t>
    </rPh>
    <rPh sb="11" eb="13">
      <t>シサン</t>
    </rPh>
    <rPh sb="14" eb="16">
      <t>サンコウ</t>
    </rPh>
    <rPh sb="16" eb="18">
      <t>ジョウホウ</t>
    </rPh>
    <phoneticPr fontId="4"/>
  </si>
  <si>
    <t>a.大学において授与実績を有しない学位分野に係る認可事項</t>
    <rPh sb="2" eb="4">
      <t>ダイガク</t>
    </rPh>
    <rPh sb="8" eb="10">
      <t>ジュヨ</t>
    </rPh>
    <rPh sb="10" eb="12">
      <t>ジッセキ</t>
    </rPh>
    <rPh sb="13" eb="14">
      <t>ユウ</t>
    </rPh>
    <rPh sb="17" eb="19">
      <t>ガクイ</t>
    </rPh>
    <rPh sb="19" eb="21">
      <t>ブンヤ</t>
    </rPh>
    <rPh sb="22" eb="23">
      <t>カカワ</t>
    </rPh>
    <rPh sb="24" eb="26">
      <t>ニンカ</t>
    </rPh>
    <rPh sb="26" eb="28">
      <t>ジコウ</t>
    </rPh>
    <phoneticPr fontId="4"/>
  </si>
  <si>
    <t>b.計画に伴う収容定員増数と収容定員減数の合計が、総収容定員の20％以上</t>
    <rPh sb="2" eb="4">
      <t>ケイカク</t>
    </rPh>
    <rPh sb="5" eb="6">
      <t>トモナ</t>
    </rPh>
    <rPh sb="7" eb="9">
      <t>シュウヨウ</t>
    </rPh>
    <rPh sb="9" eb="11">
      <t>テイイン</t>
    </rPh>
    <rPh sb="11" eb="13">
      <t>ゾウスウ</t>
    </rPh>
    <rPh sb="14" eb="16">
      <t>シュウヨウ</t>
    </rPh>
    <rPh sb="16" eb="19">
      <t>テイインゲン</t>
    </rPh>
    <rPh sb="19" eb="20">
      <t>スウ</t>
    </rPh>
    <rPh sb="21" eb="23">
      <t>ゴウケイ</t>
    </rPh>
    <rPh sb="25" eb="26">
      <t>ソウ</t>
    </rPh>
    <rPh sb="26" eb="28">
      <t>シュウヨウ</t>
    </rPh>
    <rPh sb="28" eb="30">
      <t>テイイン</t>
    </rPh>
    <rPh sb="34" eb="36">
      <t>イジョウ</t>
    </rPh>
    <phoneticPr fontId="4"/>
  </si>
  <si>
    <t>c.総収容定員に占める理学・工学・農学の学位を授与できる学生の割合が、学内で５％以上増加</t>
    <rPh sb="2" eb="3">
      <t>ソウ</t>
    </rPh>
    <rPh sb="3" eb="5">
      <t>シュウヨウ</t>
    </rPh>
    <rPh sb="5" eb="7">
      <t>テイイン</t>
    </rPh>
    <rPh sb="8" eb="9">
      <t>シ</t>
    </rPh>
    <rPh sb="11" eb="13">
      <t>リガク</t>
    </rPh>
    <rPh sb="14" eb="16">
      <t>コウガク</t>
    </rPh>
    <rPh sb="17" eb="19">
      <t>ノウガク</t>
    </rPh>
    <rPh sb="20" eb="22">
      <t>ガクイ</t>
    </rPh>
    <rPh sb="23" eb="25">
      <t>ジュヨ</t>
    </rPh>
    <rPh sb="28" eb="30">
      <t>ガクセイ</t>
    </rPh>
    <rPh sb="31" eb="33">
      <t>ワリアイ</t>
    </rPh>
    <rPh sb="35" eb="37">
      <t>ガクナイ</t>
    </rPh>
    <rPh sb="40" eb="42">
      <t>イジョウ</t>
    </rPh>
    <rPh sb="42" eb="44">
      <t>ゾウカ</t>
    </rPh>
    <phoneticPr fontId="4"/>
  </si>
  <si>
    <t>d.既存の組織の定員増による計画</t>
    <rPh sb="2" eb="4">
      <t>キソン</t>
    </rPh>
    <rPh sb="5" eb="7">
      <t>ソシキ</t>
    </rPh>
    <rPh sb="8" eb="11">
      <t>テイインゾウ</t>
    </rPh>
    <rPh sb="14" eb="16">
      <t>ケイカク</t>
    </rPh>
    <phoneticPr fontId="4"/>
  </si>
  <si>
    <t>e.計画に伴う収容定員増数と収容定員減数の合計が、総収容定員の５％未満</t>
    <rPh sb="2" eb="4">
      <t>ケイカク</t>
    </rPh>
    <rPh sb="5" eb="6">
      <t>トモナ</t>
    </rPh>
    <rPh sb="7" eb="9">
      <t>シュウヨウ</t>
    </rPh>
    <rPh sb="9" eb="11">
      <t>テイイン</t>
    </rPh>
    <rPh sb="11" eb="13">
      <t>ゾウスウ</t>
    </rPh>
    <rPh sb="14" eb="16">
      <t>シュウヨウ</t>
    </rPh>
    <rPh sb="16" eb="19">
      <t>テイインゲン</t>
    </rPh>
    <rPh sb="19" eb="20">
      <t>スウ</t>
    </rPh>
    <rPh sb="21" eb="23">
      <t>ゴウケイ</t>
    </rPh>
    <rPh sb="25" eb="26">
      <t>ソウ</t>
    </rPh>
    <rPh sb="26" eb="28">
      <t>シュウヨウ</t>
    </rPh>
    <rPh sb="28" eb="30">
      <t>テイイン</t>
    </rPh>
    <rPh sb="33" eb="35">
      <t>ミマン</t>
    </rPh>
    <phoneticPr fontId="4"/>
  </si>
  <si>
    <t>f.総収容定員に占める理学・工学・農学の学位を授与できる学生の割合が、学内で増加しない</t>
    <rPh sb="2" eb="3">
      <t>ソウ</t>
    </rPh>
    <rPh sb="3" eb="5">
      <t>シュウヨウ</t>
    </rPh>
    <rPh sb="5" eb="7">
      <t>テイイン</t>
    </rPh>
    <rPh sb="8" eb="9">
      <t>シ</t>
    </rPh>
    <rPh sb="11" eb="13">
      <t>リガク</t>
    </rPh>
    <rPh sb="14" eb="16">
      <t>コウガク</t>
    </rPh>
    <rPh sb="17" eb="19">
      <t>ノウガク</t>
    </rPh>
    <rPh sb="20" eb="22">
      <t>ガクイ</t>
    </rPh>
    <rPh sb="23" eb="25">
      <t>ジュヨ</t>
    </rPh>
    <rPh sb="28" eb="30">
      <t>ガクセイ</t>
    </rPh>
    <rPh sb="31" eb="33">
      <t>ワリアイ</t>
    </rPh>
    <rPh sb="35" eb="37">
      <t>ガクナイ</t>
    </rPh>
    <rPh sb="38" eb="40">
      <t>ゾウカ</t>
    </rPh>
    <phoneticPr fontId="4"/>
  </si>
  <si>
    <t>③'助成率（先発組）</t>
    <rPh sb="2" eb="5">
      <t>ジョセイリツ</t>
    </rPh>
    <rPh sb="6" eb="9">
      <t>センパツグミ</t>
    </rPh>
    <phoneticPr fontId="4"/>
  </si>
  <si>
    <t>③'助成率（後発組）</t>
    <rPh sb="6" eb="8">
      <t>コウハツ</t>
    </rPh>
    <phoneticPr fontId="1"/>
  </si>
  <si>
    <t>③助成率（先発組）</t>
    <rPh sb="5" eb="8">
      <t>センパツグミ</t>
    </rPh>
    <phoneticPr fontId="1"/>
  </si>
  <si>
    <t>③助成率（後発組）</t>
    <rPh sb="5" eb="7">
      <t>コウハツ</t>
    </rPh>
    <rPh sb="7" eb="8">
      <t>クミ</t>
    </rPh>
    <phoneticPr fontId="1"/>
  </si>
  <si>
    <t>○フェーズ２の助成金の額（先発組）</t>
    <rPh sb="7" eb="10">
      <t>ジョセイキン</t>
    </rPh>
    <rPh sb="11" eb="12">
      <t>ガク</t>
    </rPh>
    <rPh sb="13" eb="16">
      <t>センパツグミ</t>
    </rPh>
    <phoneticPr fontId="1"/>
  </si>
  <si>
    <t>○フェーズ２の助成金の額（後発組）</t>
    <rPh sb="7" eb="10">
      <t>ジョセイキン</t>
    </rPh>
    <rPh sb="11" eb="12">
      <t>ガク</t>
    </rPh>
    <rPh sb="13" eb="16">
      <t>コウハツグミ</t>
    </rPh>
    <phoneticPr fontId="1"/>
  </si>
  <si>
    <t>○フェーズ２の助成金の額（先発組）</t>
    <rPh sb="13" eb="15">
      <t>センパツ</t>
    </rPh>
    <rPh sb="15" eb="16">
      <t>クミ</t>
    </rPh>
    <phoneticPr fontId="1"/>
  </si>
  <si>
    <t>○フェーズ２の助成金の額（後発組）</t>
    <rPh sb="13" eb="16">
      <t>コウハツグミ</t>
    </rPh>
    <phoneticPr fontId="1"/>
  </si>
  <si>
    <t>算定に必要な数値</t>
    <rPh sb="0" eb="2">
      <t>サンテイ</t>
    </rPh>
    <rPh sb="3" eb="5">
      <t>ヒツヨウ</t>
    </rPh>
    <rPh sb="6" eb="8">
      <t>スウチ</t>
    </rPh>
    <phoneticPr fontId="1"/>
  </si>
  <si>
    <t>ⅱ.収容定員の減少数のうち、加味しない人数</t>
    <rPh sb="2" eb="4">
      <t>シュウヨウ</t>
    </rPh>
    <rPh sb="4" eb="6">
      <t>テイイン</t>
    </rPh>
    <rPh sb="7" eb="9">
      <t>ゲンショウ</t>
    </rPh>
    <rPh sb="9" eb="10">
      <t>スウ</t>
    </rPh>
    <rPh sb="14" eb="16">
      <t>カミ</t>
    </rPh>
    <rPh sb="19" eb="21">
      <t>ニンズウ</t>
    </rPh>
    <phoneticPr fontId="1"/>
  </si>
  <si>
    <t>※助成金の額の算定の考え方は、交付規則及び公募要領（別添１）を参照</t>
    <rPh sb="1" eb="4">
      <t>ジョセイキン</t>
    </rPh>
    <rPh sb="5" eb="6">
      <t>ガク</t>
    </rPh>
    <rPh sb="7" eb="9">
      <t>サンテイ</t>
    </rPh>
    <rPh sb="10" eb="11">
      <t>カンガ</t>
    </rPh>
    <rPh sb="12" eb="13">
      <t>カタ</t>
    </rPh>
    <rPh sb="15" eb="19">
      <t>コウフキソク</t>
    </rPh>
    <rPh sb="19" eb="20">
      <t>オヨ</t>
    </rPh>
    <rPh sb="21" eb="25">
      <t>コウボヨウリョウ</t>
    </rPh>
    <rPh sb="26" eb="28">
      <t>ベッテン</t>
    </rPh>
    <rPh sb="31" eb="33">
      <t>サンショウ</t>
    </rPh>
    <phoneticPr fontId="4"/>
  </si>
  <si>
    <t>10.入学定員を減少、廃止させる組織の在籍者数</t>
    <rPh sb="3" eb="5">
      <t>ニュウガク</t>
    </rPh>
    <rPh sb="5" eb="7">
      <t>テイイン</t>
    </rPh>
    <rPh sb="8" eb="10">
      <t>ゲンショウ</t>
    </rPh>
    <rPh sb="11" eb="13">
      <t>ハイシ</t>
    </rPh>
    <rPh sb="16" eb="18">
      <t>ソシキ</t>
    </rPh>
    <rPh sb="19" eb="23">
      <t>ザイセキシャスウ</t>
    </rPh>
    <phoneticPr fontId="1"/>
  </si>
  <si>
    <t>2023/12</t>
    <phoneticPr fontId="1"/>
  </si>
  <si>
    <t>上限の引上げ観点</t>
    <rPh sb="0" eb="2">
      <t>ジョウゲン</t>
    </rPh>
    <rPh sb="3" eb="4">
      <t>ヒ</t>
    </rPh>
    <rPh sb="4" eb="5">
      <t>ア</t>
    </rPh>
    <rPh sb="6" eb="8">
      <t>カンテン</t>
    </rPh>
    <phoneticPr fontId="4"/>
  </si>
  <si>
    <t>上限の引下げ観点</t>
    <rPh sb="0" eb="2">
      <t>ジョウゲン</t>
    </rPh>
    <rPh sb="3" eb="4">
      <t>ヒ</t>
    </rPh>
    <rPh sb="4" eb="5">
      <t>サ</t>
    </rPh>
    <rPh sb="6" eb="8">
      <t>カンテン</t>
    </rPh>
    <phoneticPr fontId="4"/>
  </si>
  <si>
    <t>7.大学全体の総収容定員数</t>
    <rPh sb="2" eb="6">
      <t>ダイガクゼンタイ</t>
    </rPh>
    <rPh sb="7" eb="10">
      <t>ソウシュウヨウ</t>
    </rPh>
    <rPh sb="10" eb="12">
      <t>テイイン</t>
    </rPh>
    <rPh sb="12" eb="13">
      <t>スウ</t>
    </rPh>
    <phoneticPr fontId="4"/>
  </si>
  <si>
    <t>9.入学定員を減少、廃止させる組織の総収容定員数</t>
    <rPh sb="2" eb="6">
      <t>ニュウガクテイイン</t>
    </rPh>
    <rPh sb="7" eb="9">
      <t>ゲンショウ</t>
    </rPh>
    <rPh sb="10" eb="12">
      <t>ハイシ</t>
    </rPh>
    <rPh sb="15" eb="17">
      <t>ソシキ</t>
    </rPh>
    <rPh sb="18" eb="19">
      <t>ソウ</t>
    </rPh>
    <rPh sb="19" eb="21">
      <t>シュウヨウ</t>
    </rPh>
    <rPh sb="21" eb="23">
      <t>テイイン</t>
    </rPh>
    <rPh sb="23" eb="24">
      <t>スウ</t>
    </rPh>
    <phoneticPr fontId="1"/>
  </si>
  <si>
    <t>②事業費上限額基準（先発組）</t>
    <rPh sb="10" eb="13">
      <t>センパツグミ</t>
    </rPh>
    <phoneticPr fontId="1"/>
  </si>
  <si>
    <t>②事業費上限額基準（後発組）</t>
    <rPh sb="10" eb="12">
      <t>コウハツ</t>
    </rPh>
    <rPh sb="12" eb="13">
      <t>クミ</t>
    </rPh>
    <phoneticPr fontId="1"/>
  </si>
  <si>
    <t>○事業費上限額基準（②）の範囲内で特定された事業費（先発組）</t>
    <rPh sb="1" eb="9">
      <t>ジギョウヒジョウゲンガクキジュン</t>
    </rPh>
    <rPh sb="13" eb="16">
      <t>ハンイナイ</t>
    </rPh>
    <rPh sb="17" eb="19">
      <t>トクテイ</t>
    </rPh>
    <rPh sb="22" eb="25">
      <t>ジギョウヒ</t>
    </rPh>
    <rPh sb="26" eb="29">
      <t>センパツグミ</t>
    </rPh>
    <phoneticPr fontId="1"/>
  </si>
  <si>
    <t>○事業費上限額基準（②）の範囲内で特定された事業費（後発組）</t>
    <rPh sb="1" eb="9">
      <t>ジギョウヒジョウゲンガクキジュン</t>
    </rPh>
    <rPh sb="13" eb="16">
      <t>ハンイナイ</t>
    </rPh>
    <rPh sb="17" eb="19">
      <t>トクテイ</t>
    </rPh>
    <rPh sb="22" eb="25">
      <t>ジギョウヒ</t>
    </rPh>
    <rPh sb="26" eb="28">
      <t>コウハツ</t>
    </rPh>
    <rPh sb="28" eb="29">
      <t>クミ</t>
    </rPh>
    <phoneticPr fontId="1"/>
  </si>
  <si>
    <t>先発組</t>
    <rPh sb="0" eb="2">
      <t>センパツ</t>
    </rPh>
    <rPh sb="2" eb="3">
      <t>クミ</t>
    </rPh>
    <phoneticPr fontId="1"/>
  </si>
  <si>
    <t>後発組</t>
    <rPh sb="0" eb="2">
      <t>コウハツ</t>
    </rPh>
    <rPh sb="2" eb="3">
      <t>クミ</t>
    </rPh>
    <phoneticPr fontId="1"/>
  </si>
  <si>
    <r>
      <t>束ねた計画である場合は、本シートもしくはファイル自体をコピーし、</t>
    </r>
    <r>
      <rPr>
        <sz val="10.5"/>
        <color rgb="FFFF0000"/>
        <rFont val="游ゴシック"/>
        <family val="3"/>
        <charset val="128"/>
      </rPr>
      <t>計画に係る学部又は学科単位ごとに</t>
    </r>
    <r>
      <rPr>
        <sz val="10.5"/>
        <color theme="1"/>
        <rFont val="游ゴシック"/>
        <family val="3"/>
        <charset val="128"/>
      </rPr>
      <t>試算をした上で、その全ての額を合計してください（合計で25億円未満）。</t>
    </r>
    <rPh sb="0" eb="1">
      <t>タバ</t>
    </rPh>
    <rPh sb="3" eb="5">
      <t>ケイカク</t>
    </rPh>
    <rPh sb="8" eb="10">
      <t>バアイ</t>
    </rPh>
    <rPh sb="32" eb="34">
      <t>ケイカク</t>
    </rPh>
    <rPh sb="35" eb="36">
      <t>カカ</t>
    </rPh>
    <rPh sb="37" eb="39">
      <t>ガクブ</t>
    </rPh>
    <rPh sb="39" eb="40">
      <t>マタ</t>
    </rPh>
    <rPh sb="41" eb="43">
      <t>ガッカ</t>
    </rPh>
    <rPh sb="43" eb="45">
      <t>タンイ</t>
    </rPh>
    <rPh sb="48" eb="50">
      <t>シサン</t>
    </rPh>
    <rPh sb="53" eb="54">
      <t>ウエ</t>
    </rPh>
    <rPh sb="72" eb="74">
      <t>ゴウケイ</t>
    </rPh>
    <rPh sb="77" eb="78">
      <t>オク</t>
    </rPh>
    <rPh sb="78" eb="79">
      <t>エン</t>
    </rPh>
    <rPh sb="79" eb="81">
      <t>ミマン</t>
    </rPh>
    <phoneticPr fontId="4"/>
  </si>
  <si>
    <t>（先発組）</t>
    <rPh sb="1" eb="4">
      <t>センパツグミ</t>
    </rPh>
    <phoneticPr fontId="1"/>
  </si>
  <si>
    <t>（後発組）</t>
    <rPh sb="1" eb="3">
      <t>コウハツ</t>
    </rPh>
    <rPh sb="3" eb="4">
      <t>クミ</t>
    </rPh>
    <phoneticPr fontId="1"/>
  </si>
  <si>
    <t>※定員減を行う機関の総収容定員充足率が90％を下回る場合</t>
    <rPh sb="1" eb="4">
      <t>テイインゲン</t>
    </rPh>
    <rPh sb="5" eb="6">
      <t>オコナ</t>
    </rPh>
    <rPh sb="7" eb="9">
      <t>キカン</t>
    </rPh>
    <phoneticPr fontId="1"/>
  </si>
  <si>
    <t>11.フェーズ２の助成対象経費の合計（単位：千円）</t>
    <rPh sb="9" eb="15">
      <t>ジョセイタイショウケイヒ</t>
    </rPh>
    <rPh sb="16" eb="18">
      <t>ゴウケイ</t>
    </rPh>
    <rPh sb="19" eb="21">
      <t>タンイ</t>
    </rPh>
    <rPh sb="22" eb="24">
      <t>センエン</t>
    </rPh>
    <phoneticPr fontId="1"/>
  </si>
  <si>
    <t>12.フェーズ２の助成金申請額の合計（単位：千円）</t>
    <rPh sb="9" eb="15">
      <t>ジョセイキンシンセイガク</t>
    </rPh>
    <rPh sb="16" eb="18">
      <t>ゴウケイ</t>
    </rPh>
    <phoneticPr fontId="1"/>
  </si>
  <si>
    <t>（参考）上限の引上げ・引下げ観点の該当数が０の場合の助成金の額</t>
    <rPh sb="1" eb="3">
      <t>サンコウ</t>
    </rPh>
    <rPh sb="4" eb="6">
      <t>ジョウゲン</t>
    </rPh>
    <rPh sb="7" eb="9">
      <t>ヒキア</t>
    </rPh>
    <rPh sb="11" eb="13">
      <t>ヒキサ</t>
    </rPh>
    <rPh sb="14" eb="16">
      <t>カンテン</t>
    </rPh>
    <rPh sb="17" eb="20">
      <t>ガイトウスウ</t>
    </rPh>
    <rPh sb="23" eb="25">
      <t>バアイ</t>
    </rPh>
    <rPh sb="26" eb="29">
      <t>ジョセイキン</t>
    </rPh>
    <rPh sb="30" eb="31">
      <t>ガク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</si>
</sst>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quot;人&quot;"/>
    <numFmt numFmtId="177" formatCode="#,###&quot;千円&quot;"/>
    <numFmt numFmtId="178" formatCode="#&quot;年&quot;"/>
    <numFmt numFmtId="179" formatCode="#,##0_ &quot;名&quot;"/>
    <numFmt numFmtId="180" formatCode="#\ ???/???"/>
    <numFmt numFmtId="181" formatCode="#,##0_ "/>
  </numFmts>
  <fonts count="13"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1"/>
      <color theme="1"/>
      <name val="游ゴシック"/>
      <family val="3"/>
      <charset val="128"/>
    </font>
    <font>
      <b/>
      <sz val="10.5"/>
      <color theme="1"/>
      <name val="游ゴシック"/>
      <family val="3"/>
      <charset val="128"/>
    </font>
    <font>
      <sz val="10.5"/>
      <color theme="1"/>
      <name val="游ゴシック"/>
      <family val="3"/>
      <charset val="128"/>
    </font>
    <font>
      <sz val="8"/>
      <color theme="1"/>
      <name val="游ゴシック"/>
      <family val="3"/>
      <charset val="128"/>
    </font>
    <font>
      <b/>
      <sz val="12"/>
      <color theme="1"/>
      <name val="游ゴシック"/>
      <family val="3"/>
      <charset val="128"/>
    </font>
    <font>
      <sz val="10.5"/>
      <color rgb="FFFF0000"/>
      <name val="游ゴシック"/>
      <family val="3"/>
      <charset val="128"/>
    </font>
    <font>
      <sz val="11"/>
      <name val="游ゴシック"/>
      <family val="3"/>
      <charset val="128"/>
      <scheme val="minor"/>
    </font>
    <font>
      <sz val="11"/>
      <color theme="0"/>
      <name val="游ゴシック"/>
      <family val="3"/>
      <charset val="128"/>
      <scheme val="minor"/>
    </font>
  </fonts>
  <fills count="4">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bottom style="thin">
        <color auto="1"/>
      </bottom>
      <diagonal/>
    </border>
    <border>
      <left style="thin">
        <color indexed="64"/>
      </left>
      <right style="thin">
        <color indexed="64"/>
      </right>
      <top style="thin">
        <color indexed="64"/>
      </top>
      <bottom/>
      <diagonal/>
    </border>
    <border>
      <left style="medium">
        <color theme="1"/>
      </left>
      <right/>
      <top style="medium">
        <color theme="1"/>
      </top>
      <bottom/>
      <diagonal/>
    </border>
    <border>
      <left/>
      <right/>
      <top style="medium">
        <color theme="1"/>
      </top>
      <bottom/>
      <diagonal/>
    </border>
    <border>
      <left style="medium">
        <color theme="1"/>
      </left>
      <right/>
      <top/>
      <bottom/>
      <diagonal/>
    </border>
    <border>
      <left style="medium">
        <color theme="1"/>
      </left>
      <right/>
      <top/>
      <bottom style="medium">
        <color theme="1"/>
      </bottom>
      <diagonal/>
    </border>
    <border>
      <left/>
      <right/>
      <top/>
      <bottom style="medium">
        <color theme="1"/>
      </bottom>
      <diagonal/>
    </border>
    <border>
      <left style="medium">
        <color auto="1"/>
      </left>
      <right/>
      <top/>
      <bottom/>
      <diagonal/>
    </border>
    <border>
      <left/>
      <right/>
      <top/>
      <bottom style="thin">
        <color theme="1"/>
      </bottom>
      <diagonal/>
    </border>
    <border>
      <left/>
      <right/>
      <top style="thin">
        <color theme="1"/>
      </top>
      <bottom style="thin">
        <color theme="1"/>
      </bottom>
      <diagonal/>
    </border>
  </borders>
  <cellStyleXfs count="5">
    <xf numFmtId="0" fontId="0" fillId="0" borderId="0">
      <alignment vertical="center"/>
    </xf>
    <xf numFmtId="0" fontId="3" fillId="0" borderId="0">
      <alignment vertical="center"/>
    </xf>
    <xf numFmtId="0" fontId="3" fillId="0" borderId="0"/>
    <xf numFmtId="9" fontId="3" fillId="0" borderId="0" applyFont="0" applyFill="0" applyBorder="0" applyAlignment="0" applyProtection="0">
      <alignment vertical="center"/>
    </xf>
    <xf numFmtId="38" fontId="2" fillId="0" borderId="0" applyFont="0" applyFill="0" applyBorder="0" applyAlignment="0" applyProtection="0">
      <alignment vertical="center"/>
    </xf>
  </cellStyleXfs>
  <cellXfs count="73">
    <xf numFmtId="0" fontId="0" fillId="0" borderId="0" xfId="0">
      <alignment vertical="center"/>
    </xf>
    <xf numFmtId="177" fontId="7" fillId="0" borderId="6" xfId="4" applyNumberFormat="1" applyFont="1" applyBorder="1" applyAlignment="1" applyProtection="1">
      <alignment horizontal="center" vertical="center"/>
    </xf>
    <xf numFmtId="177" fontId="7" fillId="0" borderId="4" xfId="4" applyNumberFormat="1" applyFont="1" applyBorder="1" applyAlignment="1" applyProtection="1">
      <alignment horizontal="center" vertical="center"/>
    </xf>
    <xf numFmtId="0" fontId="7" fillId="0" borderId="0" xfId="1" applyFont="1" applyProtection="1">
      <alignment vertical="center"/>
      <protection locked="0"/>
    </xf>
    <xf numFmtId="0" fontId="7" fillId="0" borderId="0" xfId="1" applyFont="1" applyAlignment="1" applyProtection="1">
      <alignment horizontal="right" vertical="center"/>
      <protection locked="0"/>
    </xf>
    <xf numFmtId="0" fontId="5" fillId="0" borderId="0" xfId="2" applyFont="1" applyProtection="1">
      <protection locked="0"/>
    </xf>
    <xf numFmtId="0" fontId="7" fillId="0" borderId="0" xfId="1" applyFont="1" applyAlignment="1" applyProtection="1">
      <alignment horizontal="left" vertical="center"/>
      <protection locked="0"/>
    </xf>
    <xf numFmtId="0" fontId="7" fillId="0" borderId="0" xfId="1" applyFont="1" applyAlignment="1" applyProtection="1">
      <alignment horizontal="center" vertical="center" shrinkToFit="1"/>
      <protection locked="0"/>
    </xf>
    <xf numFmtId="0" fontId="7" fillId="0" borderId="0" xfId="1" applyFont="1" applyAlignment="1" applyProtection="1">
      <alignment horizontal="left" vertical="center" shrinkToFit="1"/>
      <protection locked="0"/>
    </xf>
    <xf numFmtId="176" fontId="7" fillId="0" borderId="0" xfId="1" applyNumberFormat="1" applyFont="1" applyAlignment="1" applyProtection="1">
      <alignment horizontal="center" vertical="center"/>
      <protection locked="0"/>
    </xf>
    <xf numFmtId="0" fontId="7" fillId="2" borderId="1" xfId="1" applyFont="1" applyFill="1" applyBorder="1" applyAlignment="1" applyProtection="1">
      <alignment horizontal="center" vertical="center"/>
      <protection locked="0"/>
    </xf>
    <xf numFmtId="0" fontId="7" fillId="0" borderId="0" xfId="1" applyFont="1" applyAlignment="1" applyProtection="1">
      <alignment vertical="center" wrapText="1"/>
      <protection locked="0"/>
    </xf>
    <xf numFmtId="0" fontId="7" fillId="0" borderId="0" xfId="1" applyFont="1" applyAlignment="1" applyProtection="1">
      <alignment horizontal="center" vertical="center"/>
      <protection locked="0"/>
    </xf>
    <xf numFmtId="0" fontId="7" fillId="0" borderId="0" xfId="1" applyFont="1" applyAlignment="1" applyProtection="1">
      <alignment vertical="center" shrinkToFit="1"/>
      <protection locked="0"/>
    </xf>
    <xf numFmtId="0" fontId="7" fillId="0" borderId="9" xfId="1" applyFont="1" applyBorder="1" applyProtection="1">
      <alignment vertical="center"/>
      <protection locked="0"/>
    </xf>
    <xf numFmtId="176" fontId="7" fillId="0" borderId="0" xfId="1" applyNumberFormat="1" applyFont="1" applyProtection="1">
      <alignment vertical="center"/>
      <protection locked="0"/>
    </xf>
    <xf numFmtId="0" fontId="8" fillId="0" borderId="0" xfId="1" applyFont="1" applyAlignment="1" applyProtection="1">
      <alignment horizontal="right" vertical="center"/>
      <protection locked="0"/>
    </xf>
    <xf numFmtId="0" fontId="7" fillId="0" borderId="11" xfId="1" applyFont="1" applyBorder="1" applyProtection="1">
      <alignment vertical="center"/>
      <protection locked="0"/>
    </xf>
    <xf numFmtId="0" fontId="7" fillId="0" borderId="12" xfId="1" applyFont="1" applyBorder="1" applyProtection="1">
      <alignment vertical="center"/>
      <protection locked="0"/>
    </xf>
    <xf numFmtId="0" fontId="5" fillId="0" borderId="0" xfId="1" applyFont="1" applyProtection="1">
      <alignment vertical="center"/>
      <protection locked="0"/>
    </xf>
    <xf numFmtId="0" fontId="5" fillId="0" borderId="0" xfId="1" applyFont="1" applyAlignment="1" applyProtection="1">
      <alignment horizontal="left" vertical="center"/>
      <protection locked="0"/>
    </xf>
    <xf numFmtId="13" fontId="7" fillId="0" borderId="0" xfId="1" applyNumberFormat="1" applyFont="1" applyProtection="1">
      <alignment vertical="center"/>
      <protection locked="0"/>
    </xf>
    <xf numFmtId="177" fontId="7" fillId="0" borderId="6" xfId="1" applyNumberFormat="1" applyFont="1" applyBorder="1" applyAlignment="1">
      <alignment horizontal="center" vertical="center" shrinkToFit="1"/>
    </xf>
    <xf numFmtId="176" fontId="7" fillId="0" borderId="0" xfId="1" applyNumberFormat="1" applyFont="1" applyAlignment="1">
      <alignment horizontal="left" vertical="center"/>
    </xf>
    <xf numFmtId="0" fontId="7" fillId="0" borderId="0" xfId="1" applyFont="1" applyAlignment="1">
      <alignment horizontal="left" vertical="center"/>
    </xf>
    <xf numFmtId="0" fontId="7" fillId="0" borderId="10" xfId="1" applyFont="1" applyBorder="1">
      <alignment vertical="center"/>
    </xf>
    <xf numFmtId="0" fontId="7" fillId="0" borderId="0" xfId="1" applyFont="1">
      <alignment vertical="center"/>
    </xf>
    <xf numFmtId="0" fontId="7" fillId="0" borderId="10" xfId="1" applyFont="1" applyBorder="1" applyAlignment="1">
      <alignment horizontal="left" vertical="center"/>
    </xf>
    <xf numFmtId="0" fontId="7" fillId="0" borderId="0" xfId="1" applyFont="1" applyAlignment="1">
      <alignment horizontal="center" vertical="center"/>
    </xf>
    <xf numFmtId="0" fontId="7" fillId="0" borderId="1" xfId="1" applyFont="1" applyBorder="1" applyAlignment="1">
      <alignment horizontal="center" vertical="center"/>
    </xf>
    <xf numFmtId="0" fontId="6" fillId="0" borderId="0" xfId="1" applyFont="1" applyAlignment="1">
      <alignment horizontal="left" vertical="center"/>
    </xf>
    <xf numFmtId="49" fontId="6" fillId="0" borderId="0" xfId="1" applyNumberFormat="1" applyFont="1" applyAlignment="1">
      <alignment horizontal="right" vertical="center"/>
    </xf>
    <xf numFmtId="0" fontId="7" fillId="0" borderId="0" xfId="1" applyFont="1" applyAlignment="1">
      <alignment horizontal="left" vertical="center" shrinkToFit="1"/>
    </xf>
    <xf numFmtId="0" fontId="6" fillId="0" borderId="0" xfId="1" applyFont="1" applyProtection="1">
      <alignment vertical="center"/>
      <protection locked="0"/>
    </xf>
    <xf numFmtId="0" fontId="6" fillId="0" borderId="6" xfId="1" applyFont="1" applyBorder="1" applyProtection="1">
      <alignment vertical="center"/>
      <protection locked="0"/>
    </xf>
    <xf numFmtId="0" fontId="9" fillId="0" borderId="0" xfId="1" applyFont="1" applyAlignment="1">
      <alignment horizontal="left" vertical="center"/>
    </xf>
    <xf numFmtId="0" fontId="6" fillId="0" borderId="10" xfId="1" applyFont="1" applyBorder="1">
      <alignment vertical="center"/>
    </xf>
    <xf numFmtId="0" fontId="7" fillId="0" borderId="2" xfId="1" applyFont="1" applyBorder="1" applyAlignment="1">
      <alignment horizontal="left" vertical="center"/>
    </xf>
    <xf numFmtId="0" fontId="7" fillId="0" borderId="5" xfId="1" applyFont="1" applyBorder="1" applyAlignment="1">
      <alignment horizontal="left" vertical="center"/>
    </xf>
    <xf numFmtId="179" fontId="7" fillId="3" borderId="1" xfId="1" applyNumberFormat="1" applyFont="1" applyFill="1" applyBorder="1" applyAlignment="1" applyProtection="1">
      <alignment horizontal="center" vertical="center"/>
      <protection locked="0"/>
    </xf>
    <xf numFmtId="179" fontId="7" fillId="2" borderId="1" xfId="1" applyNumberFormat="1" applyFont="1" applyFill="1" applyBorder="1" applyAlignment="1" applyProtection="1">
      <alignment horizontal="center" vertical="center"/>
      <protection locked="0"/>
    </xf>
    <xf numFmtId="177" fontId="7" fillId="2" borderId="7" xfId="4" applyNumberFormat="1" applyFont="1" applyFill="1" applyBorder="1" applyAlignment="1" applyProtection="1">
      <alignment horizontal="center" vertical="center"/>
      <protection locked="0"/>
    </xf>
    <xf numFmtId="177" fontId="7" fillId="2" borderId="1" xfId="4" applyNumberFormat="1" applyFont="1" applyFill="1" applyBorder="1" applyAlignment="1" applyProtection="1">
      <alignment horizontal="center" vertical="center"/>
      <protection locked="0"/>
    </xf>
    <xf numFmtId="179" fontId="7" fillId="3" borderId="7" xfId="1" applyNumberFormat="1" applyFont="1" applyFill="1" applyBorder="1" applyAlignment="1" applyProtection="1">
      <alignment horizontal="center" vertical="center"/>
      <protection locked="0"/>
    </xf>
    <xf numFmtId="179" fontId="7" fillId="0" borderId="1" xfId="1" applyNumberFormat="1" applyFont="1" applyBorder="1" applyAlignment="1">
      <alignment horizontal="center" vertical="center"/>
    </xf>
    <xf numFmtId="177" fontId="6" fillId="0" borderId="4" xfId="4" applyNumberFormat="1" applyFont="1" applyBorder="1" applyAlignment="1" applyProtection="1">
      <alignment horizontal="center" vertical="center"/>
    </xf>
    <xf numFmtId="180" fontId="7" fillId="0" borderId="6" xfId="1" applyNumberFormat="1" applyFont="1" applyBorder="1" applyAlignment="1">
      <alignment horizontal="center" vertical="center"/>
    </xf>
    <xf numFmtId="180" fontId="7" fillId="0" borderId="0" xfId="1" applyNumberFormat="1" applyFont="1" applyAlignment="1">
      <alignment horizontal="center" vertical="center"/>
    </xf>
    <xf numFmtId="10" fontId="6" fillId="0" borderId="0" xfId="1" applyNumberFormat="1" applyFont="1" applyAlignment="1">
      <alignment horizontal="center"/>
    </xf>
    <xf numFmtId="0" fontId="11" fillId="0" borderId="0" xfId="0" applyFont="1">
      <alignment vertical="center"/>
    </xf>
    <xf numFmtId="181" fontId="11" fillId="0" borderId="0" xfId="0" applyNumberFormat="1" applyFont="1">
      <alignment vertical="center"/>
    </xf>
    <xf numFmtId="0" fontId="12" fillId="0" borderId="0" xfId="0" applyFont="1">
      <alignment vertical="center"/>
    </xf>
    <xf numFmtId="181" fontId="12" fillId="0" borderId="0" xfId="0" applyNumberFormat="1" applyFont="1">
      <alignment vertical="center"/>
    </xf>
    <xf numFmtId="0" fontId="7" fillId="0" borderId="13" xfId="1" applyFont="1" applyBorder="1">
      <alignment vertical="center"/>
    </xf>
    <xf numFmtId="0" fontId="6" fillId="0" borderId="8" xfId="1" applyFont="1" applyBorder="1">
      <alignment vertical="center"/>
    </xf>
    <xf numFmtId="0" fontId="7" fillId="0" borderId="0" xfId="1" applyFont="1" applyAlignment="1"/>
    <xf numFmtId="176" fontId="7" fillId="0" borderId="9" xfId="1" applyNumberFormat="1" applyFont="1" applyBorder="1" applyProtection="1">
      <alignment vertical="center"/>
      <protection locked="0"/>
    </xf>
    <xf numFmtId="178" fontId="7" fillId="2" borderId="0" xfId="1" applyNumberFormat="1" applyFont="1" applyFill="1" applyAlignment="1" applyProtection="1">
      <alignment horizontal="center" vertical="center"/>
      <protection locked="0"/>
    </xf>
    <xf numFmtId="179" fontId="7" fillId="0" borderId="0" xfId="1" applyNumberFormat="1" applyFont="1" applyAlignment="1">
      <alignment horizontal="center" vertical="center"/>
    </xf>
    <xf numFmtId="180" fontId="7" fillId="0" borderId="4" xfId="1" applyNumberFormat="1" applyFont="1" applyBorder="1" applyAlignment="1">
      <alignment horizontal="center" vertical="center"/>
    </xf>
    <xf numFmtId="177" fontId="6" fillId="0" borderId="14" xfId="4" applyNumberFormat="1" applyFont="1" applyBorder="1" applyAlignment="1" applyProtection="1">
      <alignment horizontal="center" vertical="center"/>
    </xf>
    <xf numFmtId="177" fontId="6" fillId="0" borderId="15" xfId="4" applyNumberFormat="1" applyFont="1" applyBorder="1" applyAlignment="1" applyProtection="1">
      <alignment horizontal="center" vertical="center"/>
    </xf>
    <xf numFmtId="0" fontId="7" fillId="0" borderId="13" xfId="1" applyFont="1" applyBorder="1" applyProtection="1">
      <alignment vertical="center"/>
      <protection locked="0"/>
    </xf>
    <xf numFmtId="177" fontId="5" fillId="0" borderId="6" xfId="1" applyNumberFormat="1" applyFont="1" applyBorder="1" applyAlignment="1">
      <alignment horizontal="center" vertical="center"/>
    </xf>
    <xf numFmtId="177" fontId="5" fillId="0" borderId="4" xfId="1" applyNumberFormat="1" applyFont="1" applyBorder="1" applyAlignment="1">
      <alignment horizontal="center" vertical="center"/>
    </xf>
    <xf numFmtId="0" fontId="5" fillId="0" borderId="0" xfId="1" applyFont="1" applyAlignment="1">
      <alignment horizontal="left" vertical="center"/>
    </xf>
    <xf numFmtId="0" fontId="5" fillId="0" borderId="0" xfId="1" applyFont="1" applyAlignment="1">
      <alignment horizontal="right" vertical="center"/>
    </xf>
    <xf numFmtId="0" fontId="7" fillId="0" borderId="0" xfId="1" applyFont="1" applyAlignment="1">
      <alignment horizontal="right" vertical="center"/>
    </xf>
    <xf numFmtId="0" fontId="7" fillId="0" borderId="2" xfId="1" applyFont="1" applyBorder="1" applyAlignment="1">
      <alignment vertical="center" shrinkToFit="1"/>
    </xf>
    <xf numFmtId="0" fontId="0" fillId="0" borderId="4" xfId="0" applyBorder="1" applyAlignment="1">
      <alignment vertical="center" shrinkToFit="1"/>
    </xf>
    <xf numFmtId="0" fontId="0" fillId="0" borderId="3" xfId="0" applyBorder="1" applyAlignment="1">
      <alignment vertical="center" shrinkToFit="1"/>
    </xf>
    <xf numFmtId="0" fontId="7" fillId="0" borderId="0" xfId="1" applyFont="1" applyAlignment="1" applyProtection="1">
      <alignment horizontal="center" vertical="center" shrinkToFit="1"/>
      <protection locked="0"/>
    </xf>
    <xf numFmtId="0" fontId="7" fillId="0" borderId="4" xfId="1" applyFont="1" applyBorder="1" applyAlignment="1">
      <alignment vertical="center" shrinkToFit="1"/>
    </xf>
  </cellXfs>
  <cellStyles count="5">
    <cellStyle name="パーセント 2" xfId="3" xr:uid="{00000000-0005-0000-0000-000001000000}"/>
    <cellStyle name="桁区切り" xfId="4" builtinId="6"/>
    <cellStyle name="標準" xfId="0" builtinId="0"/>
    <cellStyle name="標準 2" xfId="2" xr:uid="{00000000-0005-0000-0000-000003000000}"/>
    <cellStyle name="標準 5" xfId="1" xr:uid="{00000000-0005-0000-0000-000004000000}"/>
  </cellStyles>
  <dxfs count="2">
    <dxf>
      <font>
        <color theme="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10</xdr:col>
      <xdr:colOff>81554</xdr:colOff>
      <xdr:row>0</xdr:row>
      <xdr:rowOff>68478</xdr:rowOff>
    </xdr:from>
    <xdr:ext cx="6882279" cy="11721355"/>
    <xdr:sp macro="" textlink="">
      <xdr:nvSpPr>
        <xdr:cNvPr id="2" name="テキスト ボックス 1">
          <a:extLst>
            <a:ext uri="{FF2B5EF4-FFF2-40B4-BE49-F238E27FC236}">
              <a16:creationId xmlns:a16="http://schemas.microsoft.com/office/drawing/2014/main" id="{770D0490-ECFB-49DF-B202-021A65ECDFBD}"/>
            </a:ext>
          </a:extLst>
        </xdr:cNvPr>
        <xdr:cNvSpPr txBox="1"/>
      </xdr:nvSpPr>
      <xdr:spPr>
        <a:xfrm>
          <a:off x="11754971" y="68478"/>
          <a:ext cx="6882279" cy="11721355"/>
        </a:xfrm>
        <a:prstGeom prst="rect">
          <a:avLst/>
        </a:prstGeom>
        <a:solidFill>
          <a:sysClr val="window" lastClr="FFFFFF"/>
        </a:solidFill>
        <a:ln w="9525" cmpd="sng">
          <a:solidFill>
            <a:sysClr val="windowText" lastClr="000000"/>
          </a:solidFill>
        </a:ln>
        <a:effectLst/>
      </xdr:spPr>
      <xdr:txBody>
        <a:bodyPr vertOverflow="clip" horzOverflow="clip" wrap="square" lIns="72000" rIns="7200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「フェーズ２助成金の額の試算（参考情報）」使用上の注意</a:t>
          </a:r>
          <a:endPar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本ファイルは、公募申請における参考情報となるよう、各大学においてフェーズ２の助成金の額を具体的にイメージいただくためのツールとして準備しています。各大学からの申請を受理後、申請書の記載内容に沿って大学改革支援・学位授与機構において助成金の額を算定しますので、</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本ファイルにおける算定結果は助成金の額を保証するものではありません</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。なお、本ファイルを使用したことにより</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不利益が生じた場合も文部科学省及び独立行政法人大学改革支援・学位授与機構は責任を負いません</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フェーズ２の助成金の額は公募申請時の申請書に基づき算定されるため、フェーズ１からの申請大学に関して、</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当初の交付決定（交付内定）時は、上限の引上げ観点・引下げ観点を考慮せずに（いずれも０として扱い）助成金の額を算定</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します。</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　設置認可又は届出受理後、入学定員増数等が確定したときは、フェーズ２の助成金の額の再算定に必要となる数値等を記載した様式等の提出を求め、その</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確定値により助成金の額の再算定</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を行います。</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令和９年度以前の公募</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において選定された計画を「先発組」と呼び、</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令和</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10</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年度以降の公募</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において選定された計画を「後発組」と呼びます。②事業費上限額基準及び③助成率がそれぞれで異なります。</a:t>
          </a: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青色の塗りつぶしセル</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は、申請書の数値を値で貼り付けるか、以下の注記に沿って数値を記入してください。</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1.</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：既存の組織の収容定員の増加を行う計画である場合は、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入学定員の増加数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を記入してください。学部・学科を設置する計画である場合は、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入学定員の予定数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を記入してください。また、編入学定員についても含めてください。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2.</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収容定員の増加数」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：「入学定員の増加数」の定義により、編入学定員を踏まえて計算してください。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3.</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設置等に伴う他学部等の入学定員の減少数」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：既存の組織の定員減である場合は、その</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入学定員の減少数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を記入してください。既存の組織の廃止である場合は、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廃止する組織の入学定員</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を記入してください。また、編入学定員についても含めてください。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4.</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設置等に伴う他学部等の収容定員の減少数」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：「設置等に伴う他学部等の入学定員の減少数」の定義により、編入学定員を踏まえて計算してください。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5.</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理・工・農学分野の学位を授与できる学部等の収容定員の増加数」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：学部等の設置等による増加数と、設置等に伴う他学部等の減少数を勘案し、</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学内における理・工・農学の学位分野を含む学位を授与できる収容定員の増加数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を記入してください。未定の場合は、１としてください。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6.</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収容定員増減の合計（絶対値）」</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2.</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収容定員の増加数」と「</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4.</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設置等に伴う他学部等の収容定員の減少数」の数値により自動計算されます。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9.</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入学定員を減少、廃止させる組織の総収容定員数」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：設置等に伴い、他学部等の入学定員を減少、廃止させる学部等について、同一の設置者が設置する他大学（短期大学を含む。）である場合には、</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当該大学の定員減の届出を行った時点の前年度の数値</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を記入してください。学部等の設置等を行う大学において他学部等の入学定員を減少、廃止させる場合には、「</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7.</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大学全体の総収容定員数」の数値を記入してください。</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（例１：Ａ大学に理工学部を設置、Ｂ短期大学の文学部の入学定員を減少⇒</a:t>
          </a:r>
          <a:r>
            <a:rPr kumimoji="1" lang="ja-JP" altLang="ja-JP" sz="1100" b="0" i="0" baseline="0">
              <a:effectLst/>
              <a:latin typeface="+mn-lt"/>
              <a:ea typeface="+mn-ea"/>
              <a:cs typeface="+mn-cs"/>
            </a:rPr>
            <a:t>Ｂ</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短期大学の総収容定員数を記入）</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（例２：Ａ大学に理工学部を設置、Ａ大学の文学部の入学定員を減少⇒「</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7.</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大学全体の総収容定員数」の数値を記入）</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10.</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入学定員を減少、廃止させる組織の在籍者数」</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9.</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入学定員を減少、廃止させる組織の総収容定員数」と同様の考え方により、在籍者数を記入してください。</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オレンジ色の塗りつぶしセル</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のうち、「</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7.</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大学全体の総収容定員数」及び「</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8.</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大学全体の在籍者数」は、申請年度の５月１日現在の数値を記入してください。</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11.</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フェーズ２の助成対象経費の合計」及び「</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12.</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フェーズ２の助成金申請額の合計」は、様式１－３の数値</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を記入してください。上限の引上げ観点及び引下げ観点は、該当する場合（</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は大学としてこれまで授与したことのない学位分野を扱う認可申請の場合、</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d.</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は学部等の新設ではない場合）に○を選択してください。</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1" lang="en-US" altLang="ja-JP" sz="1050" b="0" i="0" u="sng" baseline="0">
              <a:solidFill>
                <a:srgbClr val="FF0000"/>
              </a:solidFill>
              <a:effectLst/>
              <a:latin typeface="Meiryo UI" panose="020B0604030504040204" pitchFamily="50" charset="-128"/>
              <a:ea typeface="Meiryo UI" panose="020B0604030504040204" pitchFamily="50" charset="-128"/>
              <a:cs typeface="+mn-cs"/>
            </a:rPr>
            <a:t>11.</a:t>
          </a:r>
          <a:r>
            <a:rPr kumimoji="1" lang="ja-JP" altLang="en-US" sz="1050" b="0" i="0" u="sng" baseline="0">
              <a:solidFill>
                <a:srgbClr val="FF0000"/>
              </a:solidFill>
              <a:effectLst/>
              <a:latin typeface="Meiryo UI" panose="020B0604030504040204" pitchFamily="50" charset="-128"/>
              <a:ea typeface="Meiryo UI" panose="020B0604030504040204" pitchFamily="50" charset="-128"/>
              <a:cs typeface="+mn-cs"/>
            </a:rPr>
            <a:t>フェーズ２の助成対象経費の合計」と「</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②事業費上限額基準」の数値を比較し、低い方</a:t>
          </a:r>
          <a:r>
            <a:rPr kumimoji="1" lang="ja-JP" altLang="en-US" sz="1050" b="0" i="0" u="none" strike="noStrike" kern="0" cap="none" spc="0" normalizeH="0" baseline="0" noProof="0">
              <a:ln>
                <a:noFill/>
              </a:ln>
              <a:solidFill>
                <a:schemeClr val="tx1"/>
              </a:solidFill>
              <a:effectLst/>
              <a:uLnTx/>
              <a:uFillTx/>
              <a:latin typeface="Meiryo UI" panose="020B0604030504040204" pitchFamily="50" charset="-128"/>
              <a:ea typeface="Meiryo UI" panose="020B0604030504040204" pitchFamily="50" charset="-128"/>
              <a:cs typeface="+mn-cs"/>
            </a:rPr>
            <a:t>を事業費上限額基準（②）の範囲内で特定された事業費</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とします。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「事業費上限額基準（②）の範囲内で特定された事業費</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③助成率」と「</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12.</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フェーズ２の助成金申請額の合計」の数値を比較し、低い方</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をフェーズ２の助成金の額とします。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定員減を行う機関の総収容定員充足率が</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90</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％を下回る</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場合、太線で囲まれた箇所の数値により、助成金の額を算定します。フェーズ１からの申請大学に関して、</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当初の交付決定（交付内定）時は、総収容定員充足率が</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90%</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以上であるものとして、助成金の額を算定</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します。定員減の届出後、届出書類等の提出を求め、その</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確定値により助成金の額の再算定</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を行います。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ⅰ.</a:t>
          </a:r>
          <a:r>
            <a:rPr kumimoji="1" lang="ja-JP" altLang="en-US" sz="1050" b="1"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定員減を行う機関の標準修業年限</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：４年制大学であれば「</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4</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」を記入しますが、例えば、同一法人の短期大学の定員を減少させる計画である場合は「</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2</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」又は「</a:t>
          </a: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3</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」となります。</a:t>
          </a: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束ねた計画の場合には、設置等を行う学部等ごとに本シートをコピーするか、ファイル自体をコピーし、学部等単位で試算を行ってください。合計した額がフェーズ２助成金の額となりますが、束ねた計画の場合でも</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合計で</a:t>
          </a:r>
          <a:r>
            <a:rPr kumimoji="1" lang="en-US" altLang="ja-JP"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25</a:t>
          </a:r>
          <a:r>
            <a:rPr kumimoji="1" lang="ja-JP" altLang="en-US" sz="1050" b="0" i="0" u="sng"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億円未満</a:t>
          </a:r>
          <a:r>
            <a:rPr kumimoji="1" lang="ja-JP" altLang="en-US" sz="1050" b="0" i="0" u="none" strike="noStrike" kern="0" cap="none" spc="0" normalizeH="0" baseline="0" noProof="0">
              <a:ln>
                <a:noFill/>
              </a:ln>
              <a:solidFill>
                <a:sysClr val="windowText" lastClr="000000"/>
              </a:solidFill>
              <a:effectLst/>
              <a:uLnTx/>
              <a:uFillTx/>
              <a:latin typeface="Meiryo UI" panose="020B0604030504040204" pitchFamily="50" charset="-128"/>
              <a:ea typeface="Meiryo UI" panose="020B0604030504040204" pitchFamily="50" charset="-128"/>
              <a:cs typeface="+mn-cs"/>
            </a:rPr>
            <a:t>となります。</a:t>
          </a:r>
        </a:p>
      </xdr:txBody>
    </xdr:sp>
    <xdr:clientData/>
  </xdr:oneCellAnchor>
  <xdr:twoCellAnchor>
    <xdr:from>
      <xdr:col>1</xdr:col>
      <xdr:colOff>63500</xdr:colOff>
      <xdr:row>28</xdr:row>
      <xdr:rowOff>127001</xdr:rowOff>
    </xdr:from>
    <xdr:to>
      <xdr:col>9</xdr:col>
      <xdr:colOff>455084</xdr:colOff>
      <xdr:row>33</xdr:row>
      <xdr:rowOff>42334</xdr:rowOff>
    </xdr:to>
    <xdr:sp macro="" textlink="">
      <xdr:nvSpPr>
        <xdr:cNvPr id="3" name="正方形/長方形 2">
          <a:extLst>
            <a:ext uri="{FF2B5EF4-FFF2-40B4-BE49-F238E27FC236}">
              <a16:creationId xmlns:a16="http://schemas.microsoft.com/office/drawing/2014/main" id="{49CC5367-F594-1054-8068-FC138478E35A}"/>
            </a:ext>
          </a:extLst>
        </xdr:cNvPr>
        <xdr:cNvSpPr/>
      </xdr:nvSpPr>
      <xdr:spPr>
        <a:xfrm>
          <a:off x="222250" y="6889751"/>
          <a:ext cx="10773834" cy="1079500"/>
        </a:xfrm>
        <a:prstGeom prst="rect">
          <a:avLst/>
        </a:prstGeom>
        <a:noFill/>
        <a:ln w="19050">
          <a:solidFill>
            <a:schemeClr val="tx1"/>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9"/>
  <sheetViews>
    <sheetView showGridLines="0" tabSelected="1" view="pageBreakPreview" zoomScale="90" zoomScaleNormal="90" zoomScaleSheetLayoutView="90" workbookViewId="0"/>
  </sheetViews>
  <sheetFormatPr defaultRowHeight="18.75" x14ac:dyDescent="0.4"/>
  <cols>
    <col min="1" max="1" width="2.125" style="19" customWidth="1"/>
    <col min="2" max="2" width="55.875" style="20" customWidth="1"/>
    <col min="3" max="3" width="14.625" style="19" customWidth="1"/>
    <col min="4" max="4" width="5.625" style="19" customWidth="1"/>
    <col min="5" max="5" width="5.75" style="19" customWidth="1"/>
    <col min="6" max="9" width="13.625" style="19" customWidth="1"/>
    <col min="10" max="10" width="13.125" style="19" customWidth="1"/>
    <col min="11" max="11" width="11.75" style="19" customWidth="1"/>
    <col min="12" max="17" width="13.625" style="19" customWidth="1"/>
    <col min="18" max="247" width="9" style="19"/>
    <col min="248" max="248" width="2.125" style="19" customWidth="1"/>
    <col min="249" max="249" width="5.25" style="19" customWidth="1"/>
    <col min="250" max="250" width="5.375" style="19" customWidth="1"/>
    <col min="251" max="258" width="10.625" style="19" customWidth="1"/>
    <col min="259" max="503" width="9" style="19"/>
    <col min="504" max="504" width="2.125" style="19" customWidth="1"/>
    <col min="505" max="505" width="5.25" style="19" customWidth="1"/>
    <col min="506" max="506" width="5.375" style="19" customWidth="1"/>
    <col min="507" max="514" width="10.625" style="19" customWidth="1"/>
    <col min="515" max="759" width="9" style="19"/>
    <col min="760" max="760" width="2.125" style="19" customWidth="1"/>
    <col min="761" max="761" width="5.25" style="19" customWidth="1"/>
    <col min="762" max="762" width="5.375" style="19" customWidth="1"/>
    <col min="763" max="770" width="10.625" style="19" customWidth="1"/>
    <col min="771" max="1015" width="9" style="19"/>
    <col min="1016" max="1016" width="2.125" style="19" customWidth="1"/>
    <col min="1017" max="1017" width="5.25" style="19" customWidth="1"/>
    <col min="1018" max="1018" width="5.375" style="19" customWidth="1"/>
    <col min="1019" max="1026" width="10.625" style="19" customWidth="1"/>
    <col min="1027" max="1271" width="9" style="19"/>
    <col min="1272" max="1272" width="2.125" style="19" customWidth="1"/>
    <col min="1273" max="1273" width="5.25" style="19" customWidth="1"/>
    <col min="1274" max="1274" width="5.375" style="19" customWidth="1"/>
    <col min="1275" max="1282" width="10.625" style="19" customWidth="1"/>
    <col min="1283" max="1527" width="9" style="19"/>
    <col min="1528" max="1528" width="2.125" style="19" customWidth="1"/>
    <col min="1529" max="1529" width="5.25" style="19" customWidth="1"/>
    <col min="1530" max="1530" width="5.375" style="19" customWidth="1"/>
    <col min="1531" max="1538" width="10.625" style="19" customWidth="1"/>
    <col min="1539" max="1783" width="9" style="19"/>
    <col min="1784" max="1784" width="2.125" style="19" customWidth="1"/>
    <col min="1785" max="1785" width="5.25" style="19" customWidth="1"/>
    <col min="1786" max="1786" width="5.375" style="19" customWidth="1"/>
    <col min="1787" max="1794" width="10.625" style="19" customWidth="1"/>
    <col min="1795" max="2039" width="9" style="19"/>
    <col min="2040" max="2040" width="2.125" style="19" customWidth="1"/>
    <col min="2041" max="2041" width="5.25" style="19" customWidth="1"/>
    <col min="2042" max="2042" width="5.375" style="19" customWidth="1"/>
    <col min="2043" max="2050" width="10.625" style="19" customWidth="1"/>
    <col min="2051" max="2295" width="9" style="19"/>
    <col min="2296" max="2296" width="2.125" style="19" customWidth="1"/>
    <col min="2297" max="2297" width="5.25" style="19" customWidth="1"/>
    <col min="2298" max="2298" width="5.375" style="19" customWidth="1"/>
    <col min="2299" max="2306" width="10.625" style="19" customWidth="1"/>
    <col min="2307" max="2551" width="9" style="19"/>
    <col min="2552" max="2552" width="2.125" style="19" customWidth="1"/>
    <col min="2553" max="2553" width="5.25" style="19" customWidth="1"/>
    <col min="2554" max="2554" width="5.375" style="19" customWidth="1"/>
    <col min="2555" max="2562" width="10.625" style="19" customWidth="1"/>
    <col min="2563" max="2807" width="9" style="19"/>
    <col min="2808" max="2808" width="2.125" style="19" customWidth="1"/>
    <col min="2809" max="2809" width="5.25" style="19" customWidth="1"/>
    <col min="2810" max="2810" width="5.375" style="19" customWidth="1"/>
    <col min="2811" max="2818" width="10.625" style="19" customWidth="1"/>
    <col min="2819" max="3063" width="9" style="19"/>
    <col min="3064" max="3064" width="2.125" style="19" customWidth="1"/>
    <col min="3065" max="3065" width="5.25" style="19" customWidth="1"/>
    <col min="3066" max="3066" width="5.375" style="19" customWidth="1"/>
    <col min="3067" max="3074" width="10.625" style="19" customWidth="1"/>
    <col min="3075" max="3319" width="9" style="19"/>
    <col min="3320" max="3320" width="2.125" style="19" customWidth="1"/>
    <col min="3321" max="3321" width="5.25" style="19" customWidth="1"/>
    <col min="3322" max="3322" width="5.375" style="19" customWidth="1"/>
    <col min="3323" max="3330" width="10.625" style="19" customWidth="1"/>
    <col min="3331" max="3575" width="9" style="19"/>
    <col min="3576" max="3576" width="2.125" style="19" customWidth="1"/>
    <col min="3577" max="3577" width="5.25" style="19" customWidth="1"/>
    <col min="3578" max="3578" width="5.375" style="19" customWidth="1"/>
    <col min="3579" max="3586" width="10.625" style="19" customWidth="1"/>
    <col min="3587" max="3831" width="9" style="19"/>
    <col min="3832" max="3832" width="2.125" style="19" customWidth="1"/>
    <col min="3833" max="3833" width="5.25" style="19" customWidth="1"/>
    <col min="3834" max="3834" width="5.375" style="19" customWidth="1"/>
    <col min="3835" max="3842" width="10.625" style="19" customWidth="1"/>
    <col min="3843" max="4087" width="9" style="19"/>
    <col min="4088" max="4088" width="2.125" style="19" customWidth="1"/>
    <col min="4089" max="4089" width="5.25" style="19" customWidth="1"/>
    <col min="4090" max="4090" width="5.375" style="19" customWidth="1"/>
    <col min="4091" max="4098" width="10.625" style="19" customWidth="1"/>
    <col min="4099" max="4343" width="9" style="19"/>
    <col min="4344" max="4344" width="2.125" style="19" customWidth="1"/>
    <col min="4345" max="4345" width="5.25" style="19" customWidth="1"/>
    <col min="4346" max="4346" width="5.375" style="19" customWidth="1"/>
    <col min="4347" max="4354" width="10.625" style="19" customWidth="1"/>
    <col min="4355" max="4599" width="9" style="19"/>
    <col min="4600" max="4600" width="2.125" style="19" customWidth="1"/>
    <col min="4601" max="4601" width="5.25" style="19" customWidth="1"/>
    <col min="4602" max="4602" width="5.375" style="19" customWidth="1"/>
    <col min="4603" max="4610" width="10.625" style="19" customWidth="1"/>
    <col min="4611" max="4855" width="9" style="19"/>
    <col min="4856" max="4856" width="2.125" style="19" customWidth="1"/>
    <col min="4857" max="4857" width="5.25" style="19" customWidth="1"/>
    <col min="4858" max="4858" width="5.375" style="19" customWidth="1"/>
    <col min="4859" max="4866" width="10.625" style="19" customWidth="1"/>
    <col min="4867" max="5111" width="9" style="19"/>
    <col min="5112" max="5112" width="2.125" style="19" customWidth="1"/>
    <col min="5113" max="5113" width="5.25" style="19" customWidth="1"/>
    <col min="5114" max="5114" width="5.375" style="19" customWidth="1"/>
    <col min="5115" max="5122" width="10.625" style="19" customWidth="1"/>
    <col min="5123" max="5367" width="9" style="19"/>
    <col min="5368" max="5368" width="2.125" style="19" customWidth="1"/>
    <col min="5369" max="5369" width="5.25" style="19" customWidth="1"/>
    <col min="5370" max="5370" width="5.375" style="19" customWidth="1"/>
    <col min="5371" max="5378" width="10.625" style="19" customWidth="1"/>
    <col min="5379" max="5623" width="9" style="19"/>
    <col min="5624" max="5624" width="2.125" style="19" customWidth="1"/>
    <col min="5625" max="5625" width="5.25" style="19" customWidth="1"/>
    <col min="5626" max="5626" width="5.375" style="19" customWidth="1"/>
    <col min="5627" max="5634" width="10.625" style="19" customWidth="1"/>
    <col min="5635" max="5879" width="9" style="19"/>
    <col min="5880" max="5880" width="2.125" style="19" customWidth="1"/>
    <col min="5881" max="5881" width="5.25" style="19" customWidth="1"/>
    <col min="5882" max="5882" width="5.375" style="19" customWidth="1"/>
    <col min="5883" max="5890" width="10.625" style="19" customWidth="1"/>
    <col min="5891" max="6135" width="9" style="19"/>
    <col min="6136" max="6136" width="2.125" style="19" customWidth="1"/>
    <col min="6137" max="6137" width="5.25" style="19" customWidth="1"/>
    <col min="6138" max="6138" width="5.375" style="19" customWidth="1"/>
    <col min="6139" max="6146" width="10.625" style="19" customWidth="1"/>
    <col min="6147" max="6391" width="9" style="19"/>
    <col min="6392" max="6392" width="2.125" style="19" customWidth="1"/>
    <col min="6393" max="6393" width="5.25" style="19" customWidth="1"/>
    <col min="6394" max="6394" width="5.375" style="19" customWidth="1"/>
    <col min="6395" max="6402" width="10.625" style="19" customWidth="1"/>
    <col min="6403" max="6647" width="9" style="19"/>
    <col min="6648" max="6648" width="2.125" style="19" customWidth="1"/>
    <col min="6649" max="6649" width="5.25" style="19" customWidth="1"/>
    <col min="6650" max="6650" width="5.375" style="19" customWidth="1"/>
    <col min="6651" max="6658" width="10.625" style="19" customWidth="1"/>
    <col min="6659" max="6903" width="9" style="19"/>
    <col min="6904" max="6904" width="2.125" style="19" customWidth="1"/>
    <col min="6905" max="6905" width="5.25" style="19" customWidth="1"/>
    <col min="6906" max="6906" width="5.375" style="19" customWidth="1"/>
    <col min="6907" max="6914" width="10.625" style="19" customWidth="1"/>
    <col min="6915" max="7159" width="9" style="19"/>
    <col min="7160" max="7160" width="2.125" style="19" customWidth="1"/>
    <col min="7161" max="7161" width="5.25" style="19" customWidth="1"/>
    <col min="7162" max="7162" width="5.375" style="19" customWidth="1"/>
    <col min="7163" max="7170" width="10.625" style="19" customWidth="1"/>
    <col min="7171" max="7415" width="9" style="19"/>
    <col min="7416" max="7416" width="2.125" style="19" customWidth="1"/>
    <col min="7417" max="7417" width="5.25" style="19" customWidth="1"/>
    <col min="7418" max="7418" width="5.375" style="19" customWidth="1"/>
    <col min="7419" max="7426" width="10.625" style="19" customWidth="1"/>
    <col min="7427" max="7671" width="9" style="19"/>
    <col min="7672" max="7672" width="2.125" style="19" customWidth="1"/>
    <col min="7673" max="7673" width="5.25" style="19" customWidth="1"/>
    <col min="7674" max="7674" width="5.375" style="19" customWidth="1"/>
    <col min="7675" max="7682" width="10.625" style="19" customWidth="1"/>
    <col min="7683" max="7927" width="9" style="19"/>
    <col min="7928" max="7928" width="2.125" style="19" customWidth="1"/>
    <col min="7929" max="7929" width="5.25" style="19" customWidth="1"/>
    <col min="7930" max="7930" width="5.375" style="19" customWidth="1"/>
    <col min="7931" max="7938" width="10.625" style="19" customWidth="1"/>
    <col min="7939" max="8183" width="9" style="19"/>
    <col min="8184" max="8184" width="2.125" style="19" customWidth="1"/>
    <col min="8185" max="8185" width="5.25" style="19" customWidth="1"/>
    <col min="8186" max="8186" width="5.375" style="19" customWidth="1"/>
    <col min="8187" max="8194" width="10.625" style="19" customWidth="1"/>
    <col min="8195" max="8439" width="9" style="19"/>
    <col min="8440" max="8440" width="2.125" style="19" customWidth="1"/>
    <col min="8441" max="8441" width="5.25" style="19" customWidth="1"/>
    <col min="8442" max="8442" width="5.375" style="19" customWidth="1"/>
    <col min="8443" max="8450" width="10.625" style="19" customWidth="1"/>
    <col min="8451" max="8695" width="9" style="19"/>
    <col min="8696" max="8696" width="2.125" style="19" customWidth="1"/>
    <col min="8697" max="8697" width="5.25" style="19" customWidth="1"/>
    <col min="8698" max="8698" width="5.375" style="19" customWidth="1"/>
    <col min="8699" max="8706" width="10.625" style="19" customWidth="1"/>
    <col min="8707" max="8951" width="9" style="19"/>
    <col min="8952" max="8952" width="2.125" style="19" customWidth="1"/>
    <col min="8953" max="8953" width="5.25" style="19" customWidth="1"/>
    <col min="8954" max="8954" width="5.375" style="19" customWidth="1"/>
    <col min="8955" max="8962" width="10.625" style="19" customWidth="1"/>
    <col min="8963" max="9207" width="9" style="19"/>
    <col min="9208" max="9208" width="2.125" style="19" customWidth="1"/>
    <col min="9209" max="9209" width="5.25" style="19" customWidth="1"/>
    <col min="9210" max="9210" width="5.375" style="19" customWidth="1"/>
    <col min="9211" max="9218" width="10.625" style="19" customWidth="1"/>
    <col min="9219" max="9463" width="9" style="19"/>
    <col min="9464" max="9464" width="2.125" style="19" customWidth="1"/>
    <col min="9465" max="9465" width="5.25" style="19" customWidth="1"/>
    <col min="9466" max="9466" width="5.375" style="19" customWidth="1"/>
    <col min="9467" max="9474" width="10.625" style="19" customWidth="1"/>
    <col min="9475" max="9719" width="9" style="19"/>
    <col min="9720" max="9720" width="2.125" style="19" customWidth="1"/>
    <col min="9721" max="9721" width="5.25" style="19" customWidth="1"/>
    <col min="9722" max="9722" width="5.375" style="19" customWidth="1"/>
    <col min="9723" max="9730" width="10.625" style="19" customWidth="1"/>
    <col min="9731" max="9975" width="9" style="19"/>
    <col min="9976" max="9976" width="2.125" style="19" customWidth="1"/>
    <col min="9977" max="9977" width="5.25" style="19" customWidth="1"/>
    <col min="9978" max="9978" width="5.375" style="19" customWidth="1"/>
    <col min="9979" max="9986" width="10.625" style="19" customWidth="1"/>
    <col min="9987" max="10231" width="9" style="19"/>
    <col min="10232" max="10232" width="2.125" style="19" customWidth="1"/>
    <col min="10233" max="10233" width="5.25" style="19" customWidth="1"/>
    <col min="10234" max="10234" width="5.375" style="19" customWidth="1"/>
    <col min="10235" max="10242" width="10.625" style="19" customWidth="1"/>
    <col min="10243" max="10487" width="9" style="19"/>
    <col min="10488" max="10488" width="2.125" style="19" customWidth="1"/>
    <col min="10489" max="10489" width="5.25" style="19" customWidth="1"/>
    <col min="10490" max="10490" width="5.375" style="19" customWidth="1"/>
    <col min="10491" max="10498" width="10.625" style="19" customWidth="1"/>
    <col min="10499" max="10743" width="9" style="19"/>
    <col min="10744" max="10744" width="2.125" style="19" customWidth="1"/>
    <col min="10745" max="10745" width="5.25" style="19" customWidth="1"/>
    <col min="10746" max="10746" width="5.375" style="19" customWidth="1"/>
    <col min="10747" max="10754" width="10.625" style="19" customWidth="1"/>
    <col min="10755" max="10999" width="9" style="19"/>
    <col min="11000" max="11000" width="2.125" style="19" customWidth="1"/>
    <col min="11001" max="11001" width="5.25" style="19" customWidth="1"/>
    <col min="11002" max="11002" width="5.375" style="19" customWidth="1"/>
    <col min="11003" max="11010" width="10.625" style="19" customWidth="1"/>
    <col min="11011" max="11255" width="9" style="19"/>
    <col min="11256" max="11256" width="2.125" style="19" customWidth="1"/>
    <col min="11257" max="11257" width="5.25" style="19" customWidth="1"/>
    <col min="11258" max="11258" width="5.375" style="19" customWidth="1"/>
    <col min="11259" max="11266" width="10.625" style="19" customWidth="1"/>
    <col min="11267" max="11511" width="9" style="19"/>
    <col min="11512" max="11512" width="2.125" style="19" customWidth="1"/>
    <col min="11513" max="11513" width="5.25" style="19" customWidth="1"/>
    <col min="11514" max="11514" width="5.375" style="19" customWidth="1"/>
    <col min="11515" max="11522" width="10.625" style="19" customWidth="1"/>
    <col min="11523" max="11767" width="9" style="19"/>
    <col min="11768" max="11768" width="2.125" style="19" customWidth="1"/>
    <col min="11769" max="11769" width="5.25" style="19" customWidth="1"/>
    <col min="11770" max="11770" width="5.375" style="19" customWidth="1"/>
    <col min="11771" max="11778" width="10.625" style="19" customWidth="1"/>
    <col min="11779" max="12023" width="9" style="19"/>
    <col min="12024" max="12024" width="2.125" style="19" customWidth="1"/>
    <col min="12025" max="12025" width="5.25" style="19" customWidth="1"/>
    <col min="12026" max="12026" width="5.375" style="19" customWidth="1"/>
    <col min="12027" max="12034" width="10.625" style="19" customWidth="1"/>
    <col min="12035" max="12279" width="9" style="19"/>
    <col min="12280" max="12280" width="2.125" style="19" customWidth="1"/>
    <col min="12281" max="12281" width="5.25" style="19" customWidth="1"/>
    <col min="12282" max="12282" width="5.375" style="19" customWidth="1"/>
    <col min="12283" max="12290" width="10.625" style="19" customWidth="1"/>
    <col min="12291" max="12535" width="9" style="19"/>
    <col min="12536" max="12536" width="2.125" style="19" customWidth="1"/>
    <col min="12537" max="12537" width="5.25" style="19" customWidth="1"/>
    <col min="12538" max="12538" width="5.375" style="19" customWidth="1"/>
    <col min="12539" max="12546" width="10.625" style="19" customWidth="1"/>
    <col min="12547" max="12791" width="9" style="19"/>
    <col min="12792" max="12792" width="2.125" style="19" customWidth="1"/>
    <col min="12793" max="12793" width="5.25" style="19" customWidth="1"/>
    <col min="12794" max="12794" width="5.375" style="19" customWidth="1"/>
    <col min="12795" max="12802" width="10.625" style="19" customWidth="1"/>
    <col min="12803" max="13047" width="9" style="19"/>
    <col min="13048" max="13048" width="2.125" style="19" customWidth="1"/>
    <col min="13049" max="13049" width="5.25" style="19" customWidth="1"/>
    <col min="13050" max="13050" width="5.375" style="19" customWidth="1"/>
    <col min="13051" max="13058" width="10.625" style="19" customWidth="1"/>
    <col min="13059" max="13303" width="9" style="19"/>
    <col min="13304" max="13304" width="2.125" style="19" customWidth="1"/>
    <col min="13305" max="13305" width="5.25" style="19" customWidth="1"/>
    <col min="13306" max="13306" width="5.375" style="19" customWidth="1"/>
    <col min="13307" max="13314" width="10.625" style="19" customWidth="1"/>
    <col min="13315" max="13559" width="9" style="19"/>
    <col min="13560" max="13560" width="2.125" style="19" customWidth="1"/>
    <col min="13561" max="13561" width="5.25" style="19" customWidth="1"/>
    <col min="13562" max="13562" width="5.375" style="19" customWidth="1"/>
    <col min="13563" max="13570" width="10.625" style="19" customWidth="1"/>
    <col min="13571" max="13815" width="9" style="19"/>
    <col min="13816" max="13816" width="2.125" style="19" customWidth="1"/>
    <col min="13817" max="13817" width="5.25" style="19" customWidth="1"/>
    <col min="13818" max="13818" width="5.375" style="19" customWidth="1"/>
    <col min="13819" max="13826" width="10.625" style="19" customWidth="1"/>
    <col min="13827" max="14071" width="9" style="19"/>
    <col min="14072" max="14072" width="2.125" style="19" customWidth="1"/>
    <col min="14073" max="14073" width="5.25" style="19" customWidth="1"/>
    <col min="14074" max="14074" width="5.375" style="19" customWidth="1"/>
    <col min="14075" max="14082" width="10.625" style="19" customWidth="1"/>
    <col min="14083" max="14327" width="9" style="19"/>
    <col min="14328" max="14328" width="2.125" style="19" customWidth="1"/>
    <col min="14329" max="14329" width="5.25" style="19" customWidth="1"/>
    <col min="14330" max="14330" width="5.375" style="19" customWidth="1"/>
    <col min="14331" max="14338" width="10.625" style="19" customWidth="1"/>
    <col min="14339" max="14583" width="9" style="19"/>
    <col min="14584" max="14584" width="2.125" style="19" customWidth="1"/>
    <col min="14585" max="14585" width="5.25" style="19" customWidth="1"/>
    <col min="14586" max="14586" width="5.375" style="19" customWidth="1"/>
    <col min="14587" max="14594" width="10.625" style="19" customWidth="1"/>
    <col min="14595" max="14839" width="9" style="19"/>
    <col min="14840" max="14840" width="2.125" style="19" customWidth="1"/>
    <col min="14841" max="14841" width="5.25" style="19" customWidth="1"/>
    <col min="14842" max="14842" width="5.375" style="19" customWidth="1"/>
    <col min="14843" max="14850" width="10.625" style="19" customWidth="1"/>
    <col min="14851" max="15095" width="9" style="19"/>
    <col min="15096" max="15096" width="2.125" style="19" customWidth="1"/>
    <col min="15097" max="15097" width="5.25" style="19" customWidth="1"/>
    <col min="15098" max="15098" width="5.375" style="19" customWidth="1"/>
    <col min="15099" max="15106" width="10.625" style="19" customWidth="1"/>
    <col min="15107" max="15351" width="9" style="19"/>
    <col min="15352" max="15352" width="2.125" style="19" customWidth="1"/>
    <col min="15353" max="15353" width="5.25" style="19" customWidth="1"/>
    <col min="15354" max="15354" width="5.375" style="19" customWidth="1"/>
    <col min="15355" max="15362" width="10.625" style="19" customWidth="1"/>
    <col min="15363" max="15607" width="9" style="19"/>
    <col min="15608" max="15608" width="2.125" style="19" customWidth="1"/>
    <col min="15609" max="15609" width="5.25" style="19" customWidth="1"/>
    <col min="15610" max="15610" width="5.375" style="19" customWidth="1"/>
    <col min="15611" max="15618" width="10.625" style="19" customWidth="1"/>
    <col min="15619" max="15863" width="9" style="19"/>
    <col min="15864" max="15864" width="2.125" style="19" customWidth="1"/>
    <col min="15865" max="15865" width="5.25" style="19" customWidth="1"/>
    <col min="15866" max="15866" width="5.375" style="19" customWidth="1"/>
    <col min="15867" max="15874" width="10.625" style="19" customWidth="1"/>
    <col min="15875" max="16119" width="9" style="19"/>
    <col min="16120" max="16120" width="2.125" style="19" customWidth="1"/>
    <col min="16121" max="16121" width="5.25" style="19" customWidth="1"/>
    <col min="16122" max="16122" width="5.375" style="19" customWidth="1"/>
    <col min="16123" max="16130" width="10.625" style="19" customWidth="1"/>
    <col min="16131" max="16384" width="9" style="19"/>
  </cols>
  <sheetData>
    <row r="1" spans="2:19" s="3" customFormat="1" ht="21.75" customHeight="1" x14ac:dyDescent="0.4">
      <c r="B1" s="35" t="s">
        <v>13</v>
      </c>
      <c r="E1" s="5"/>
      <c r="F1" s="5"/>
      <c r="J1" s="31" t="s">
        <v>32</v>
      </c>
    </row>
    <row r="2" spans="2:19" s="3" customFormat="1" ht="12" customHeight="1" x14ac:dyDescent="0.4">
      <c r="B2" s="6"/>
      <c r="E2" s="71"/>
      <c r="F2" s="71"/>
      <c r="G2" s="7"/>
      <c r="H2" s="7"/>
      <c r="I2" s="7"/>
      <c r="J2" s="7"/>
      <c r="K2" s="7"/>
      <c r="L2" s="7"/>
      <c r="M2" s="7"/>
      <c r="N2" s="7"/>
    </row>
    <row r="3" spans="2:19" s="3" customFormat="1" ht="18.75" customHeight="1" x14ac:dyDescent="0.4">
      <c r="B3" s="24" t="s">
        <v>43</v>
      </c>
      <c r="E3" s="7"/>
      <c r="F3" s="7"/>
      <c r="G3" s="7"/>
      <c r="H3" s="7"/>
      <c r="I3" s="7"/>
      <c r="J3" s="7"/>
      <c r="K3" s="7"/>
      <c r="L3" s="7"/>
      <c r="M3" s="7"/>
      <c r="N3" s="7"/>
    </row>
    <row r="4" spans="2:19" s="3" customFormat="1" ht="18.75" customHeight="1" x14ac:dyDescent="0.4">
      <c r="B4" s="24" t="s">
        <v>30</v>
      </c>
      <c r="C4" s="26"/>
      <c r="E4" s="7"/>
      <c r="F4" s="7"/>
      <c r="G4" s="7"/>
      <c r="H4" s="7"/>
      <c r="I4" s="7"/>
      <c r="J4" s="7"/>
      <c r="K4" s="7"/>
      <c r="L4" s="7"/>
      <c r="M4" s="7"/>
      <c r="N4" s="7"/>
    </row>
    <row r="5" spans="2:19" s="3" customFormat="1" ht="18.75" customHeight="1" x14ac:dyDescent="0.4">
      <c r="B5" s="33" t="s">
        <v>28</v>
      </c>
      <c r="C5" s="32"/>
      <c r="D5" s="8"/>
      <c r="E5" s="33" t="s">
        <v>33</v>
      </c>
    </row>
    <row r="6" spans="2:19" s="3" customFormat="1" ht="18.75" customHeight="1" x14ac:dyDescent="0.4">
      <c r="B6" s="37" t="s">
        <v>1</v>
      </c>
      <c r="C6" s="39"/>
      <c r="D6" s="9"/>
      <c r="E6" s="10"/>
      <c r="F6" s="68" t="s">
        <v>14</v>
      </c>
      <c r="G6" s="69"/>
      <c r="H6" s="69"/>
      <c r="I6" s="69"/>
      <c r="J6" s="70"/>
      <c r="Q6" s="6"/>
      <c r="R6" s="6"/>
      <c r="S6" s="6"/>
    </row>
    <row r="7" spans="2:19" s="3" customFormat="1" ht="18.75" customHeight="1" x14ac:dyDescent="0.4">
      <c r="B7" s="37" t="s">
        <v>2</v>
      </c>
      <c r="C7" s="39"/>
      <c r="D7" s="9"/>
      <c r="E7" s="29" t="str">
        <f>IFERROR(IF((C11/C12)&gt;=0.2,"○",""),"")</f>
        <v/>
      </c>
      <c r="F7" s="68" t="s">
        <v>15</v>
      </c>
      <c r="G7" s="69"/>
      <c r="H7" s="69"/>
      <c r="I7" s="69"/>
      <c r="J7" s="70"/>
    </row>
    <row r="8" spans="2:19" s="3" customFormat="1" ht="18.75" customHeight="1" x14ac:dyDescent="0.4">
      <c r="B8" s="37" t="s">
        <v>3</v>
      </c>
      <c r="C8" s="39"/>
      <c r="D8" s="9"/>
      <c r="E8" s="29" t="str">
        <f>IFERROR(IF((C10/C12)&gt;=0.05,"○",""),"")</f>
        <v/>
      </c>
      <c r="F8" s="68" t="s">
        <v>16</v>
      </c>
      <c r="G8" s="72"/>
      <c r="H8" s="72"/>
      <c r="I8" s="72"/>
      <c r="J8" s="70"/>
    </row>
    <row r="9" spans="2:19" s="3" customFormat="1" ht="18.75" customHeight="1" x14ac:dyDescent="0.4">
      <c r="B9" s="37" t="s">
        <v>4</v>
      </c>
      <c r="C9" s="39"/>
      <c r="D9" s="9"/>
      <c r="E9" s="28">
        <f>COUNTIF(E6:E8,"○")</f>
        <v>0</v>
      </c>
      <c r="J9" s="11"/>
      <c r="Q9" s="7"/>
      <c r="R9" s="4"/>
      <c r="S9" s="7"/>
    </row>
    <row r="10" spans="2:19" s="3" customFormat="1" ht="18.75" customHeight="1" x14ac:dyDescent="0.4">
      <c r="B10" s="37" t="s">
        <v>5</v>
      </c>
      <c r="C10" s="39"/>
      <c r="D10" s="9"/>
    </row>
    <row r="11" spans="2:19" s="3" customFormat="1" ht="18.75" customHeight="1" x14ac:dyDescent="0.4">
      <c r="B11" s="37" t="s">
        <v>6</v>
      </c>
      <c r="C11" s="44">
        <f>C7+C9</f>
        <v>0</v>
      </c>
      <c r="D11" s="9"/>
      <c r="E11" s="34" t="s">
        <v>34</v>
      </c>
      <c r="I11" s="6"/>
    </row>
    <row r="12" spans="2:19" s="3" customFormat="1" ht="18.75" customHeight="1" x14ac:dyDescent="0.4">
      <c r="B12" s="37" t="s">
        <v>35</v>
      </c>
      <c r="C12" s="40"/>
      <c r="E12" s="10" t="s">
        <v>0</v>
      </c>
      <c r="F12" s="68" t="s">
        <v>17</v>
      </c>
      <c r="G12" s="69"/>
      <c r="H12" s="69"/>
      <c r="I12" s="69"/>
      <c r="J12" s="70"/>
    </row>
    <row r="13" spans="2:19" s="3" customFormat="1" ht="18.75" customHeight="1" x14ac:dyDescent="0.4">
      <c r="B13" s="37" t="s">
        <v>11</v>
      </c>
      <c r="C13" s="40"/>
      <c r="E13" s="29" t="str">
        <f>IFERROR(IF((C11/C12)&lt;0.05,"○",""),"")</f>
        <v/>
      </c>
      <c r="F13" s="68" t="s">
        <v>18</v>
      </c>
      <c r="G13" s="69"/>
      <c r="H13" s="69"/>
      <c r="I13" s="69"/>
      <c r="J13" s="70"/>
    </row>
    <row r="14" spans="2:19" s="3" customFormat="1" ht="18.75" customHeight="1" x14ac:dyDescent="0.4">
      <c r="B14" s="38" t="s">
        <v>36</v>
      </c>
      <c r="C14" s="43"/>
      <c r="E14" s="29" t="str">
        <f>IFERROR(IF((C10/C12)&lt;=0,"○",""),"")</f>
        <v/>
      </c>
      <c r="F14" s="68" t="s">
        <v>19</v>
      </c>
      <c r="G14" s="69"/>
      <c r="H14" s="69"/>
      <c r="I14" s="69"/>
      <c r="J14" s="70"/>
    </row>
    <row r="15" spans="2:19" s="3" customFormat="1" ht="18.75" customHeight="1" x14ac:dyDescent="0.4">
      <c r="B15" s="38" t="s">
        <v>31</v>
      </c>
      <c r="C15" s="43"/>
      <c r="E15" s="28">
        <f>COUNTIF(E12:E14,"○")</f>
        <v>0</v>
      </c>
    </row>
    <row r="16" spans="2:19" s="3" customFormat="1" ht="18.75" customHeight="1" x14ac:dyDescent="0.4">
      <c r="B16" s="38" t="s">
        <v>47</v>
      </c>
      <c r="C16" s="41"/>
      <c r="P16" s="4"/>
    </row>
    <row r="17" spans="1:19" s="3" customFormat="1" ht="18.75" customHeight="1" x14ac:dyDescent="0.4">
      <c r="B17" s="37" t="s">
        <v>48</v>
      </c>
      <c r="C17" s="42"/>
      <c r="D17" s="9"/>
      <c r="J17" s="15"/>
      <c r="P17" s="12"/>
    </row>
    <row r="18" spans="1:19" s="3" customFormat="1" ht="28.5" customHeight="1" thickBot="1" x14ac:dyDescent="0.4">
      <c r="B18" s="6"/>
      <c r="C18" s="9"/>
      <c r="D18" s="9"/>
      <c r="F18" s="48" t="str">
        <f>IFERROR(C15/C14,"")</f>
        <v/>
      </c>
      <c r="G18" s="55" t="s">
        <v>12</v>
      </c>
      <c r="J18" s="12"/>
      <c r="P18" s="12"/>
      <c r="Q18" s="12"/>
    </row>
    <row r="19" spans="1:19" s="3" customFormat="1" ht="18.75" customHeight="1" x14ac:dyDescent="0.4">
      <c r="B19" s="23" t="s">
        <v>7</v>
      </c>
      <c r="C19" s="1">
        <f>IF(C6&lt;200,C6*0.15*100000,3000000)</f>
        <v>0</v>
      </c>
      <c r="D19" s="13"/>
      <c r="E19" s="54" t="s">
        <v>8</v>
      </c>
      <c r="F19" s="14"/>
      <c r="G19" s="14"/>
      <c r="H19" s="14"/>
      <c r="I19" s="56"/>
      <c r="J19" s="62"/>
      <c r="R19" s="12"/>
      <c r="S19" s="12"/>
    </row>
    <row r="20" spans="1:19" s="3" customFormat="1" ht="18.75" customHeight="1" x14ac:dyDescent="0.4">
      <c r="B20" s="23" t="s">
        <v>37</v>
      </c>
      <c r="C20" s="2">
        <f>ROUNDDOWN(IF(C19+(C19/6)*(E9-E15)&gt;【削除しないでください】!$B$1,【削除しないでください】!$B$1,(C19+(C19/6)*(E9-E15))),0)</f>
        <v>0</v>
      </c>
      <c r="E20" s="25" t="s">
        <v>9</v>
      </c>
      <c r="F20" s="26"/>
      <c r="I20" s="57"/>
      <c r="J20" s="62"/>
      <c r="R20" s="12"/>
      <c r="S20" s="12"/>
    </row>
    <row r="21" spans="1:19" s="3" customFormat="1" ht="18.75" customHeight="1" x14ac:dyDescent="0.4">
      <c r="B21" s="26" t="s">
        <v>38</v>
      </c>
      <c r="C21" s="2">
        <f>ROUNDDOWN(IF(C19+(C19/6)*(E9-E15)&gt;【削除しないでください】!$B$2,【削除しないでください】!$B$2,(C19+(C19/6)*(E9-E15))),0)</f>
        <v>0</v>
      </c>
      <c r="E21" s="25" t="s">
        <v>29</v>
      </c>
      <c r="F21" s="26"/>
      <c r="G21" s="16"/>
      <c r="H21" s="16"/>
      <c r="I21" s="58" t="str">
        <f>IF(F18&lt;0.9,IF(ROUNDUP(C14-C15/0.9,0)&lt;C9,ROUNDUP(C14-C15/0.9,0),C9),"")</f>
        <v/>
      </c>
      <c r="J21" s="62"/>
      <c r="R21" s="12"/>
      <c r="S21" s="12"/>
    </row>
    <row r="22" spans="1:19" s="3" customFormat="1" ht="18.75" customHeight="1" x14ac:dyDescent="0.4">
      <c r="B22" s="32" t="s">
        <v>39</v>
      </c>
      <c r="C22" s="22">
        <f>MIN(C16,C20)</f>
        <v>0</v>
      </c>
      <c r="E22" s="25" t="s">
        <v>10</v>
      </c>
      <c r="F22" s="26"/>
      <c r="I22" s="58" t="str">
        <f>IFERROR(IF(((C9-I21)/I20)&gt;0,((C9-I21)/I20),0),"")</f>
        <v/>
      </c>
      <c r="J22" s="62"/>
      <c r="R22" s="12"/>
      <c r="S22" s="12"/>
    </row>
    <row r="23" spans="1:19" s="3" customFormat="1" ht="18.75" customHeight="1" x14ac:dyDescent="0.4">
      <c r="B23" s="32" t="s">
        <v>40</v>
      </c>
      <c r="C23" s="22">
        <f>MIN(C16,C21)</f>
        <v>0</v>
      </c>
      <c r="E23" s="25"/>
      <c r="F23" s="26"/>
      <c r="I23" s="58"/>
      <c r="J23" s="62"/>
      <c r="R23" s="12"/>
      <c r="S23" s="12"/>
    </row>
    <row r="24" spans="1:19" s="3" customFormat="1" ht="18.75" customHeight="1" x14ac:dyDescent="0.4">
      <c r="B24" s="23" t="s">
        <v>22</v>
      </c>
      <c r="C24" s="46" t="str">
        <f>IFERROR(IF((1/4*C8/C6+1/2)&lt;=3/4,(1/4*C8/C6+1/2),3/4),"")</f>
        <v/>
      </c>
      <c r="E24" s="27" t="s">
        <v>20</v>
      </c>
      <c r="F24" s="26"/>
      <c r="I24" s="46" t="str">
        <f>IFERROR(IF((1/4*I22/C6+1/2)&lt;=3/4,(1/4*I22/C6+1/2),3/4),"")</f>
        <v/>
      </c>
      <c r="J24" s="62"/>
      <c r="R24" s="12"/>
      <c r="S24" s="12"/>
    </row>
    <row r="25" spans="1:19" s="3" customFormat="1" ht="18.75" customHeight="1" x14ac:dyDescent="0.4">
      <c r="B25" s="23" t="s">
        <v>23</v>
      </c>
      <c r="C25" s="47" t="str">
        <f>IFERROR(IF((1/3*C8/C6+1/3)&lt;=2/3,(1/3*C8/C6+1/3),2/3),"")</f>
        <v/>
      </c>
      <c r="E25" s="53" t="s">
        <v>21</v>
      </c>
      <c r="I25" s="59" t="str">
        <f>IFERROR(IF((1/3*I22/C6+1/3)&lt;=2/3,(1/3*I22/C6+1/3),2/3),"")</f>
        <v/>
      </c>
      <c r="J25" s="62"/>
      <c r="R25" s="12"/>
      <c r="S25" s="12"/>
    </row>
    <row r="26" spans="1:19" s="3" customFormat="1" ht="18.75" customHeight="1" x14ac:dyDescent="0.4">
      <c r="B26" s="30" t="s">
        <v>24</v>
      </c>
      <c r="C26" s="45" t="str">
        <f>IFERROR(ROUNDDOWN(MIN(C17,(C22*C24)),0),"")</f>
        <v/>
      </c>
      <c r="E26" s="36" t="s">
        <v>26</v>
      </c>
      <c r="F26" s="24"/>
      <c r="I26" s="60" t="str">
        <f>IFERROR(ROUNDDOWN(MIN(C17,(C22*I24)),0),"")</f>
        <v/>
      </c>
      <c r="J26" s="62"/>
      <c r="R26" s="12"/>
      <c r="S26" s="12"/>
    </row>
    <row r="27" spans="1:19" s="3" customFormat="1" ht="18.75" customHeight="1" x14ac:dyDescent="0.4">
      <c r="B27" s="30" t="s">
        <v>25</v>
      </c>
      <c r="C27" s="45" t="str">
        <f>IFERROR(ROUNDDOWN(MIN(C17,(C23*C25)),0),"")</f>
        <v/>
      </c>
      <c r="E27" s="36" t="s">
        <v>27</v>
      </c>
      <c r="F27" s="24"/>
      <c r="I27" s="61" t="str">
        <f>IFERROR(ROUNDDOWN(MIN(C17,(C23*I25)),0),"")</f>
        <v/>
      </c>
      <c r="J27" s="62"/>
    </row>
    <row r="28" spans="1:19" s="3" customFormat="1" ht="10.5" customHeight="1" thickBot="1" x14ac:dyDescent="0.45">
      <c r="E28" s="17"/>
      <c r="F28" s="18"/>
      <c r="G28" s="18"/>
      <c r="H28" s="18"/>
      <c r="I28" s="18"/>
      <c r="J28" s="62"/>
    </row>
    <row r="29" spans="1:19" s="3" customFormat="1" ht="18" customHeight="1" x14ac:dyDescent="0.4"/>
    <row r="30" spans="1:19" s="3" customFormat="1" ht="18" customHeight="1" x14ac:dyDescent="0.4">
      <c r="A30" s="19"/>
      <c r="B30" s="65" t="s">
        <v>49</v>
      </c>
      <c r="C30" s="19"/>
      <c r="D30" s="19"/>
      <c r="E30" s="26" t="s">
        <v>46</v>
      </c>
    </row>
    <row r="31" spans="1:19" s="3" customFormat="1" ht="18" customHeight="1" x14ac:dyDescent="0.4">
      <c r="A31" s="19"/>
      <c r="B31" s="66" t="s">
        <v>44</v>
      </c>
      <c r="C31" s="63" t="str">
        <f>IFERROR(ROUNDDOWN(MIN(C17,(MIN(C16,(ROUNDDOWN(IF(C19&gt;【削除しないでください】!$B$1,【削除しないでください】!$B$1,C19),0))))*C24),0),"")</f>
        <v/>
      </c>
      <c r="D31" s="19"/>
      <c r="H31" s="67" t="s">
        <v>44</v>
      </c>
      <c r="I31" s="63" t="str">
        <f>IFERROR(ROUNDDOWN(MIN(C17,(MIN(C16,(ROUNDDOWN(IF(C19&gt;【削除しないでください】!$B$1,【削除しないでください】!$B$1,C19),0))))*I24),0),"")</f>
        <v/>
      </c>
      <c r="O31" s="21"/>
    </row>
    <row r="32" spans="1:19" s="3" customFormat="1" ht="18" customHeight="1" x14ac:dyDescent="0.4">
      <c r="A32" s="19"/>
      <c r="B32" s="66" t="s">
        <v>45</v>
      </c>
      <c r="C32" s="64" t="str">
        <f>IFERROR(ROUNDDOWN(MIN(C17,(MIN(C16,(ROUNDDOWN(IF(C19&gt;【削除しないでください】!$B$2,【削除しないでください】!$B$2,C19),0))))*C25),0),"")</f>
        <v/>
      </c>
      <c r="D32" s="19"/>
      <c r="H32" s="67" t="s">
        <v>45</v>
      </c>
      <c r="I32" s="64" t="str">
        <f>IFERROR(ROUNDDOWN(MIN(C17,(MIN(C16,(ROUNDDOWN(IF(C19&gt;【削除しないでください】!$B$2,【削除しないでください】!$B$2,C19),0))))*I25),0),"")</f>
        <v/>
      </c>
    </row>
    <row r="33" spans="1:20" s="3" customFormat="1" ht="18" customHeight="1" x14ac:dyDescent="0.4">
      <c r="A33" s="19"/>
      <c r="B33" s="20"/>
      <c r="C33" s="19"/>
      <c r="D33" s="19"/>
    </row>
    <row r="34" spans="1:20" s="3" customFormat="1" ht="18" customHeight="1" x14ac:dyDescent="0.4">
      <c r="A34" s="19"/>
      <c r="B34" s="20"/>
      <c r="C34" s="19"/>
      <c r="D34" s="19"/>
    </row>
    <row r="35" spans="1:20" s="3" customFormat="1" ht="18" customHeight="1" x14ac:dyDescent="0.4">
      <c r="A35" s="19"/>
      <c r="B35" s="20"/>
      <c r="C35" s="19"/>
      <c r="D35" s="19"/>
    </row>
    <row r="36" spans="1:20" s="3" customFormat="1" x14ac:dyDescent="0.4">
      <c r="A36" s="19"/>
      <c r="B36" s="20"/>
      <c r="C36" s="19"/>
      <c r="D36" s="19"/>
    </row>
    <row r="37" spans="1:20" s="3" customFormat="1" x14ac:dyDescent="0.4">
      <c r="A37" s="19"/>
      <c r="B37" s="20"/>
      <c r="C37" s="19"/>
      <c r="D37" s="19"/>
    </row>
    <row r="38" spans="1:20" s="3" customFormat="1" x14ac:dyDescent="0.4">
      <c r="A38" s="19"/>
      <c r="B38" s="20"/>
      <c r="C38" s="19"/>
      <c r="D38" s="19"/>
      <c r="J38" s="19"/>
      <c r="K38" s="19"/>
    </row>
    <row r="39" spans="1:20" x14ac:dyDescent="0.4">
      <c r="Q39" s="3"/>
      <c r="R39" s="3"/>
      <c r="S39" s="3"/>
      <c r="T39" s="3"/>
    </row>
  </sheetData>
  <sheetProtection algorithmName="SHA-512" hashValue="pjQDNGfKQ2Awxx64xOeav+gUbDCq+Foxk/xF+ky/c9APA7eHdAs/GhM/6aaywyCztsql4vYcvEUr3Tkg81ncqw==" saltValue="pRETDQvf9450tzMkEj/YaQ==" spinCount="100000" sheet="1" objects="1" formatCells="0" formatRows="0"/>
  <mergeCells count="7">
    <mergeCell ref="F13:J13"/>
    <mergeCell ref="F14:J14"/>
    <mergeCell ref="F12:J12"/>
    <mergeCell ref="E2:F2"/>
    <mergeCell ref="F6:J6"/>
    <mergeCell ref="F7:J7"/>
    <mergeCell ref="F8:J8"/>
  </mergeCells>
  <phoneticPr fontId="1"/>
  <conditionalFormatting sqref="F18">
    <cfRule type="cellIs" dxfId="1" priority="21" operator="lessThan">
      <formula>0.9</formula>
    </cfRule>
  </conditionalFormatting>
  <conditionalFormatting sqref="I21:I27">
    <cfRule type="expression" dxfId="0" priority="10">
      <formula>$F$18&gt;=0.9</formula>
    </cfRule>
  </conditionalFormatting>
  <dataValidations count="1">
    <dataValidation type="list" allowBlank="1" showInputMessage="1" showErrorMessage="1" sqref="E6 E12" xr:uid="{00000000-0002-0000-0300-000000000000}">
      <formula1>"○,　"</formula1>
    </dataValidation>
  </dataValidations>
  <printOptions horizontalCentered="1"/>
  <pageMargins left="0.39370078740157483" right="0.39370078740157483" top="0.59055118110236227" bottom="0.59055118110236227" header="0.51181102362204722" footer="0.51181102362204722"/>
  <pageSetup paperSize="9" scale="82" orientation="landscape" cellComments="asDisplayed"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B7765-C629-42DB-99BF-20976FE958FD}">
  <dimension ref="A1:D6"/>
  <sheetViews>
    <sheetView workbookViewId="0"/>
  </sheetViews>
  <sheetFormatPr defaultRowHeight="18.75" x14ac:dyDescent="0.4"/>
  <cols>
    <col min="1" max="1" width="9" style="49"/>
    <col min="2" max="2" width="10" style="50" bestFit="1" customWidth="1"/>
    <col min="3" max="16384" width="9" style="49"/>
  </cols>
  <sheetData>
    <row r="1" spans="1:4" x14ac:dyDescent="0.4">
      <c r="A1" s="51" t="s">
        <v>41</v>
      </c>
      <c r="B1" s="52">
        <v>3333333</v>
      </c>
      <c r="C1" s="51"/>
      <c r="D1" s="51"/>
    </row>
    <row r="2" spans="1:4" x14ac:dyDescent="0.4">
      <c r="A2" s="51" t="s">
        <v>42</v>
      </c>
      <c r="B2" s="52">
        <v>3749999</v>
      </c>
      <c r="C2" s="51"/>
      <c r="D2" s="51"/>
    </row>
    <row r="3" spans="1:4" x14ac:dyDescent="0.4">
      <c r="A3" s="51"/>
      <c r="B3" s="52"/>
      <c r="C3" s="51"/>
      <c r="D3" s="51"/>
    </row>
    <row r="4" spans="1:4" x14ac:dyDescent="0.4">
      <c r="A4" s="51"/>
      <c r="B4" s="52"/>
      <c r="C4" s="51"/>
      <c r="D4" s="51"/>
    </row>
    <row r="5" spans="1:4" x14ac:dyDescent="0.4">
      <c r="A5" s="51"/>
      <c r="B5" s="52"/>
      <c r="C5" s="51"/>
      <c r="D5" s="51"/>
    </row>
    <row r="6" spans="1:4" x14ac:dyDescent="0.4">
      <c r="A6" s="51"/>
      <c r="B6" s="52"/>
      <c r="C6" s="51"/>
      <c r="D6" s="51"/>
    </row>
  </sheetData>
  <sheetProtection algorithmName="SHA-512" hashValue="/Q84tV89iGCzNLu57ynse3+LFvNm5zICcvveFxfNaeI79lLMqFs5S6F2iWg63o1xftUCmSQqeMqwC9cSzZmn5w==" saltValue="r5cce7PKWv7Wi43U+qa6ww==" spinCount="100000" sheet="1" objects="1" scenarios="1" selectLockedCells="1" selectUnlockedCells="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1719D5DC2C23C4AB0D8911D84790945" ma:contentTypeVersion="14" ma:contentTypeDescription="新しいドキュメントを作成します。" ma:contentTypeScope="" ma:versionID="4b62e4ca3c74d8734bb7c429d6ca6d15">
  <xsd:schema xmlns:xsd="http://www.w3.org/2001/XMLSchema" xmlns:xs="http://www.w3.org/2001/XMLSchema" xmlns:p="http://schemas.microsoft.com/office/2006/metadata/properties" xmlns:ns2="ab8b6953-005e-40fc-80b6-4175bde35efa" xmlns:ns3="9ea371ec-2e5d-4349-8026-0fc819501733" targetNamespace="http://schemas.microsoft.com/office/2006/metadata/properties" ma:root="true" ma:fieldsID="13f0ed0c52e54d76530e0537ed220c50" ns2:_="" ns3:_="">
    <xsd:import namespace="ab8b6953-005e-40fc-80b6-4175bde35efa"/>
    <xsd:import namespace="9ea371ec-2e5d-4349-8026-0fc81950173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ObjectDetectorVersions" minOccurs="0"/>
                <xsd:element ref="ns2:_x72b6__x614b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8b6953-005e-40fc-80b6-4175bde35e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x72b6__x614b_" ma:index="21" nillable="true" ma:displayName="状態" ma:format="Dropdown" ma:internalName="_x72b6__x614b_">
      <xsd:simpleType>
        <xsd:union memberTypes="dms:Text">
          <xsd:simpleType>
            <xsd:restriction base="dms:Choice">
              <xsd:enumeration value="処理済"/>
              <xsd:enumeration value="作業中"/>
              <xsd:enumeration value="未処理"/>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9ea371ec-2e5d-4349-8026-0fc81950173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9577e213-7a4f-453c-86ec-4ee88426b86a}" ma:internalName="TaxCatchAll" ma:showField="CatchAllData" ma:web="9ea371ec-2e5d-4349-8026-0fc8195017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9ea371ec-2e5d-4349-8026-0fc819501733" xsi:nil="true"/>
    <lcf76f155ced4ddcb4097134ff3c332f xmlns="ab8b6953-005e-40fc-80b6-4175bde35efa">
      <Terms xmlns="http://schemas.microsoft.com/office/infopath/2007/PartnerControls"/>
    </lcf76f155ced4ddcb4097134ff3c332f>
    <_x72b6__x614b_ xmlns="ab8b6953-005e-40fc-80b6-4175bde35ef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B03305-6CE0-4046-AACC-8E7CB19EC456}"/>
</file>

<file path=customXml/itemProps2.xml><?xml version="1.0" encoding="utf-8"?>
<ds:datastoreItem xmlns:ds="http://schemas.openxmlformats.org/officeDocument/2006/customXml" ds:itemID="{389DA2F6-6C91-4A83-B906-F73F3FED6C30}">
  <ds:schemaRefs>
    <ds:schemaRef ds:uri="http://purl.org/dc/dcmitype/"/>
    <ds:schemaRef ds:uri="547091ee-cb13-44d2-9035-0b3c49770580"/>
    <ds:schemaRef ds:uri="http://purl.org/dc/terms/"/>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9ea371ec-2e5d-4349-8026-0fc819501733"/>
    <ds:schemaRef ds:uri="http://schemas.microsoft.com/office/2006/metadata/properties"/>
  </ds:schemaRefs>
</ds:datastoreItem>
</file>

<file path=customXml/itemProps3.xml><?xml version="1.0" encoding="utf-8"?>
<ds:datastoreItem xmlns:ds="http://schemas.openxmlformats.org/officeDocument/2006/customXml" ds:itemID="{70FC1BB5-AFD0-4B02-B892-C9B66DD92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フェーズ２算定用</vt:lpstr>
      <vt:lpstr>【削除しないでください】</vt:lpstr>
      <vt:lpstr>フェーズ２算定用!Print_Area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2023-12-13T04:10:36Z</cp:lastPrinted>
  <dcterms:created xsi:type="dcterms:W3CDTF">2023-04-26T00:24:24Z</dcterms:created>
  <dcterms:modified xsi:type="dcterms:W3CDTF">2023-12-13T05:28:19Z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0x01010041719D5DC2C23C4AB0D8911D84790945</vt:lpwstr>
  </property>
  <property fmtid="{D5CDD505-2E9C-101B-9397-08002B2CF9AE}" pid="3" name="MediaServiceImageTags">
    <vt:lpwstr/>
  </property>
</Properties>
</file>